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torazza\Dropbox (IUAV Venezia)\ADSS_Servizio_Alta_Formazione\_MASTER\ANNO ACCADEMICO 2024-25\1_ISTITUZIONE MASTER E CORSI\1_PROPOSTE\"/>
    </mc:Choice>
  </mc:AlternateContent>
  <bookViews>
    <workbookView xWindow="2085" yWindow="1020" windowWidth="18195" windowHeight="9600" activeTab="2"/>
  </bookViews>
  <sheets>
    <sheet name="CE" sheetId="22" r:id="rId1"/>
    <sheet name="ASSETTO" sheetId="28" r:id="rId2"/>
    <sheet name="COSTI DI DOCENZE" sheetId="27" r:id="rId3"/>
  </sheets>
  <externalReferences>
    <externalReference r:id="rId4"/>
  </externalReferences>
  <definedNames>
    <definedName name="CAUSALE">#REF!</definedName>
    <definedName name="CAUSALI">#REF!</definedName>
    <definedName name="PRINT_AREA">#REF!</definedName>
  </definedNames>
  <calcPr calcId="162913"/>
</workbook>
</file>

<file path=xl/calcChain.xml><?xml version="1.0" encoding="utf-8"?>
<calcChain xmlns="http://schemas.openxmlformats.org/spreadsheetml/2006/main">
  <c r="AA23" i="28" l="1"/>
  <c r="AA22" i="28"/>
  <c r="AA21" i="28"/>
  <c r="AA20" i="28"/>
  <c r="AA19" i="28"/>
  <c r="AA18" i="28"/>
  <c r="AA17" i="28"/>
  <c r="AA16" i="28"/>
  <c r="AA15" i="28"/>
  <c r="AA14" i="28"/>
  <c r="AA13" i="28"/>
  <c r="AA12" i="28"/>
  <c r="AA11" i="28"/>
  <c r="AA10" i="28"/>
  <c r="AA9" i="28"/>
  <c r="AA8" i="28"/>
  <c r="AA7" i="28"/>
  <c r="V6" i="28"/>
  <c r="U6" i="28"/>
  <c r="W6" i="28" s="1"/>
  <c r="V5" i="28"/>
  <c r="U5" i="28"/>
  <c r="W5" i="28" s="1"/>
  <c r="W4" i="28"/>
  <c r="V4" i="28"/>
  <c r="U4" i="28"/>
  <c r="V3" i="28"/>
  <c r="W3" i="28" s="1"/>
  <c r="U3" i="28"/>
  <c r="V2" i="28"/>
  <c r="U2" i="28"/>
  <c r="W2" i="28" s="1"/>
  <c r="F7" i="27"/>
  <c r="F6" i="27"/>
  <c r="F5" i="27"/>
  <c r="E5" i="27"/>
  <c r="F4" i="27"/>
  <c r="E4" i="27"/>
  <c r="F3" i="27"/>
  <c r="F2" i="27"/>
  <c r="E44" i="22" l="1"/>
  <c r="E39" i="22"/>
  <c r="E18" i="22"/>
  <c r="E7" i="22"/>
  <c r="E10" i="22" s="1"/>
  <c r="E14" i="22" l="1"/>
  <c r="E40" i="22" s="1"/>
  <c r="E46" i="22"/>
  <c r="E47" i="22" s="1"/>
  <c r="E48" i="22" l="1"/>
</calcChain>
</file>

<file path=xl/comments1.xml><?xml version="1.0" encoding="utf-8"?>
<comments xmlns="http://schemas.openxmlformats.org/spreadsheetml/2006/main">
  <authors>
    <author>Silvia Ribon</author>
  </authors>
  <commentList>
    <comment ref="K1" authorId="0" shapeId="0">
      <text>
        <r>
          <rPr>
            <b/>
            <sz val="9"/>
            <color indexed="81"/>
            <rFont val="Tahoma"/>
            <family val="2"/>
          </rPr>
          <t>Silvia Ribon:</t>
        </r>
        <r>
          <rPr>
            <sz val="9"/>
            <color indexed="81"/>
            <rFont val="Tahoma"/>
            <family val="2"/>
          </rPr>
          <t xml:space="preserve">
denominazione insegnamento oggetto dell'incarico/descrizione attività tutor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Silvia Ribon:</t>
        </r>
        <r>
          <rPr>
            <sz val="9"/>
            <color indexed="81"/>
            <rFont val="Tahoma"/>
            <family val="2"/>
          </rPr>
          <t xml:space="preserve">
specificare se è docente strutturato o non strutturato iuav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Silvia Ribon:</t>
        </r>
        <r>
          <rPr>
            <sz val="9"/>
            <color indexed="81"/>
            <rFont val="Tahoma"/>
            <family val="2"/>
          </rPr>
          <t xml:space="preserve">
inizio docenza /tutor
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Silvia Ribon:</t>
        </r>
        <r>
          <rPr>
            <sz val="9"/>
            <color indexed="81"/>
            <rFont val="Tahoma"/>
            <family val="2"/>
          </rPr>
          <t xml:space="preserve">
data fine tutor/docenza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Silvia Ribon:</t>
        </r>
        <r>
          <rPr>
            <sz val="9"/>
            <color indexed="81"/>
            <rFont val="Tahoma"/>
            <family val="2"/>
          </rPr>
          <t xml:space="preserve">
ore docenza / tutor da pagare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Silvia Ribon:</t>
        </r>
        <r>
          <rPr>
            <sz val="9"/>
            <color indexed="81"/>
            <rFont val="Tahoma"/>
            <family val="2"/>
          </rPr>
          <t xml:space="preserve">
comprensivo di tutti gli oneri, non il lordo al contraente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Silvia Ribon:</t>
        </r>
        <r>
          <rPr>
            <sz val="9"/>
            <color indexed="81"/>
            <rFont val="Tahoma"/>
            <family val="2"/>
          </rPr>
          <t xml:space="preserve">
calcolato in base alla posizione del docente: strutturato/non strutturato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Silvia Ribon:</t>
        </r>
        <r>
          <rPr>
            <sz val="9"/>
            <color indexed="81"/>
            <rFont val="Tahoma"/>
            <family val="2"/>
          </rPr>
          <t xml:space="preserve">
comprensivo di tutti gli oneri, non il lordo al contraente).
Il compenso max lordo al contraente x ogni seminario è di 500 euro</t>
        </r>
      </text>
    </comment>
  </commentList>
</comments>
</file>

<file path=xl/sharedStrings.xml><?xml version="1.0" encoding="utf-8"?>
<sst xmlns="http://schemas.openxmlformats.org/spreadsheetml/2006/main" count="278" uniqueCount="191">
  <si>
    <t>TITOLO SEMINARIO</t>
  </si>
  <si>
    <t>ore intervento</t>
  </si>
  <si>
    <t>coordinamento didattico</t>
  </si>
  <si>
    <t>AA</t>
  </si>
  <si>
    <t>art. 6</t>
  </si>
  <si>
    <t>ore</t>
  </si>
  <si>
    <t>ore docenza/tutor complessive</t>
  </si>
  <si>
    <t>TIPO</t>
  </si>
  <si>
    <t>PRVD</t>
  </si>
  <si>
    <t>DATAPRVD</t>
  </si>
  <si>
    <t>ONERI</t>
  </si>
  <si>
    <t>SSD</t>
  </si>
  <si>
    <t>CFU</t>
  </si>
  <si>
    <t>OGGETTO</t>
  </si>
  <si>
    <t>COD_CORSO</t>
  </si>
  <si>
    <t>TITOLO</t>
  </si>
  <si>
    <t>DOC_RESP</t>
  </si>
  <si>
    <t>COGN_REL</t>
  </si>
  <si>
    <t>NOME_REL</t>
  </si>
  <si>
    <t>MAIL</t>
  </si>
  <si>
    <t>TEL_REL</t>
  </si>
  <si>
    <t>INSEGNAMENTO</t>
  </si>
  <si>
    <t>TIPO_CONTR</t>
  </si>
  <si>
    <t>COD_COR</t>
  </si>
  <si>
    <t>DATA_INIZIO</t>
  </si>
  <si>
    <t>DATA_FINE</t>
  </si>
  <si>
    <t>ORE</t>
  </si>
  <si>
    <t>COSTO</t>
  </si>
  <si>
    <t>LORDO CONTRAENTE</t>
  </si>
  <si>
    <t>COSTO AZIENDA</t>
  </si>
  <si>
    <t>DATA_SEM</t>
  </si>
  <si>
    <t>COSTO_AZ_GETTONE</t>
  </si>
  <si>
    <t>LORDO_CONT_GETTONE</t>
  </si>
  <si>
    <t>SPESE VIAGGIO</t>
  </si>
  <si>
    <t>NOTA</t>
  </si>
  <si>
    <t>CA.3.10.10.01</t>
  </si>
  <si>
    <t>CA.3.10.10.05</t>
  </si>
  <si>
    <t>CA.3.10.10.02</t>
  </si>
  <si>
    <t xml:space="preserve"> B</t>
  </si>
  <si>
    <t>PROVENTI</t>
  </si>
  <si>
    <t>prezzo unitario</t>
  </si>
  <si>
    <t>note</t>
  </si>
  <si>
    <t>Descrizione voce COAN</t>
  </si>
  <si>
    <t>Voce COAN</t>
  </si>
  <si>
    <t>provento complessivo</t>
  </si>
  <si>
    <t>economie edizioni precedenti</t>
  </si>
  <si>
    <t>proventi successivi</t>
  </si>
  <si>
    <t>riduzioni</t>
  </si>
  <si>
    <t>A</t>
  </si>
  <si>
    <t xml:space="preserve">PROVENTO NETTO </t>
  </si>
  <si>
    <t>B</t>
  </si>
  <si>
    <t>COSTI VARIABILI</t>
  </si>
  <si>
    <t>2.1</t>
  </si>
  <si>
    <r>
      <t>materiale didattico corrente (</t>
    </r>
    <r>
      <rPr>
        <i/>
        <sz val="10"/>
        <rFont val="Arial Narrow"/>
        <family val="2"/>
      </rPr>
      <t>a forfait</t>
    </r>
    <r>
      <rPr>
        <sz val="10"/>
        <rFont val="Arial Narrow"/>
        <family val="2"/>
      </rPr>
      <t>)</t>
    </r>
  </si>
  <si>
    <t>2.2</t>
  </si>
  <si>
    <t>varie e imprevisti</t>
  </si>
  <si>
    <t>TOT. COSTI VARIABILI</t>
  </si>
  <si>
    <t>C</t>
  </si>
  <si>
    <t>COSTI FISSI</t>
  </si>
  <si>
    <t>3.1</t>
  </si>
  <si>
    <t>progettazione</t>
  </si>
  <si>
    <t>se previsto</t>
  </si>
  <si>
    <t>CA.3.10.07.01</t>
  </si>
  <si>
    <t>3.2</t>
  </si>
  <si>
    <t>CA.3.10.06.01</t>
  </si>
  <si>
    <t>3.3</t>
  </si>
  <si>
    <t xml:space="preserve">tutoraggio </t>
  </si>
  <si>
    <t>CA.3.10.07.02</t>
  </si>
  <si>
    <t>3.4</t>
  </si>
  <si>
    <t>seminari</t>
  </si>
  <si>
    <t>3.5</t>
  </si>
  <si>
    <t>docenza interna</t>
  </si>
  <si>
    <t>3.6</t>
  </si>
  <si>
    <t xml:space="preserve">docenza esterna </t>
  </si>
  <si>
    <t>3.7</t>
  </si>
  <si>
    <t>CA.3.11.06.01</t>
  </si>
  <si>
    <t>3.8</t>
  </si>
  <si>
    <t>CA.3.10.07.04</t>
  </si>
  <si>
    <t>3.9</t>
  </si>
  <si>
    <t>pubblicità (locandine e pieghevoli)</t>
  </si>
  <si>
    <t>CA.3.10.10.07</t>
  </si>
  <si>
    <t>3.10</t>
  </si>
  <si>
    <t>pubblicazione risultati</t>
  </si>
  <si>
    <t>CA.3.11.03.03</t>
  </si>
  <si>
    <t>3.11</t>
  </si>
  <si>
    <t>3.12</t>
  </si>
  <si>
    <t>affitto/noleggio attrezzature</t>
  </si>
  <si>
    <t>3.13</t>
  </si>
  <si>
    <t>spese extra apertura sedi</t>
  </si>
  <si>
    <t>3.14</t>
  </si>
  <si>
    <t>spese di organizzazione</t>
  </si>
  <si>
    <t>3.15</t>
  </si>
  <si>
    <t>rimborso contributi studenteschi</t>
  </si>
  <si>
    <t>CA.3.16.01.09</t>
  </si>
  <si>
    <t>TOT COSTI FISSI</t>
  </si>
  <si>
    <t>D = A - B - C</t>
  </si>
  <si>
    <t>1 MARGINE</t>
  </si>
  <si>
    <t>E</t>
  </si>
  <si>
    <t>COSTI DI INVESTIMENTO</t>
  </si>
  <si>
    <t>4.1</t>
  </si>
  <si>
    <t>attrezzature e materiale didattico riutilizzabile</t>
  </si>
  <si>
    <t>TOT COSTI DI INVESTIMENTO</t>
  </si>
  <si>
    <t xml:space="preserve">COSTI GENERALI </t>
  </si>
  <si>
    <t>obbligatorio</t>
  </si>
  <si>
    <t>TOT COSTI DI INVESTIM E GEN</t>
  </si>
  <si>
    <t>F = D -E</t>
  </si>
  <si>
    <t>2 MARGINE</t>
  </si>
  <si>
    <t>PROFILO</t>
  </si>
  <si>
    <t>COSTO LORDO AL DOCENTE/ora</t>
  </si>
  <si>
    <t>% ONERI da calcolare e aggiungere sul lordo</t>
  </si>
  <si>
    <t>Docente IUAV</t>
  </si>
  <si>
    <t>Docente altro Ateneo</t>
  </si>
  <si>
    <t>Docente non strutturato - art.5</t>
  </si>
  <si>
    <t>Docente non strutturato - art.6</t>
  </si>
  <si>
    <t>Tutor - attività didattica integrativa</t>
  </si>
  <si>
    <t>gettone seminariale max</t>
  </si>
  <si>
    <t>SPESE PERNOTTAMENTO</t>
  </si>
  <si>
    <t>quote individuali presunte per un numero minimo di...iscritti</t>
  </si>
  <si>
    <t>CA.4.10.01.06</t>
  </si>
  <si>
    <t>Contributi privati</t>
  </si>
  <si>
    <t>CA.4.11.04.03</t>
  </si>
  <si>
    <t xml:space="preserve">Contributi privati e contratti e convenzioni </t>
  </si>
  <si>
    <t>corsi di perfezionamento</t>
  </si>
  <si>
    <t>corsi di formazione permanente</t>
  </si>
  <si>
    <t>CA.4.10.01.12</t>
  </si>
  <si>
    <t>CA.4.10.01.10</t>
  </si>
  <si>
    <t>CA.3.10.08.01</t>
  </si>
  <si>
    <t>n_iscitti</t>
  </si>
  <si>
    <t>AFFIR</t>
  </si>
  <si>
    <t>CONT5</t>
  </si>
  <si>
    <t>CONT6</t>
  </si>
  <si>
    <t>ADI</t>
  </si>
  <si>
    <t>LINGUA ITA/ENG</t>
  </si>
  <si>
    <t>indicare in titolo del seminario</t>
  </si>
  <si>
    <t>Trasferimenti interni per ritenute di Ateneo su master</t>
  </si>
  <si>
    <t>CA.3.16.02.02</t>
  </si>
  <si>
    <t>altri interventi a favore studenti (escursioni didattiche)</t>
  </si>
  <si>
    <t>CA.3.11.04.35</t>
  </si>
  <si>
    <t>Contributi FSE/regionali</t>
  </si>
  <si>
    <t>Trasferimenti Per Fondo Sociale Europeo</t>
  </si>
  <si>
    <t>C.Tti/Convenzioni/Accordi Privati Correnti</t>
  </si>
  <si>
    <t>CA.4.11.06.04</t>
  </si>
  <si>
    <t>C.Tti/Convenzioni/Accordi Privati C/Capitale</t>
  </si>
  <si>
    <t>CA.4.11.06.03</t>
  </si>
  <si>
    <t>Contributi Studenteschi  Iscrizione Master</t>
  </si>
  <si>
    <t>Contributo Corsi Di Perfezionamento</t>
  </si>
  <si>
    <t>Quote Iscrizione Corsi Formaz. Permanente</t>
  </si>
  <si>
    <t>Le economie rappresentano un provento già contabilizzato</t>
  </si>
  <si>
    <t>Per i proventi successivi si utilizza il conto in base alla natura del provento (tipo di contributo, quota iscrizione, liberalità, etc.)</t>
  </si>
  <si>
    <t>In caso di riduzioni di un provento già contabilizzato si utilizza la perdita su crediti, o la Soppr. Passiva se già incassato. Altrimenti il provento va contabilizzato al netto dell'eventuale riduzione.</t>
  </si>
  <si>
    <t>Materiale Di Consumo Laboratori E Centri</t>
  </si>
  <si>
    <t>Tipologia di spesa non riconducibile alla contabilità economico patrimoniale: è necessario individuare la natura della spesa "varia o imprevista"</t>
  </si>
  <si>
    <t>ND</t>
  </si>
  <si>
    <t>Supplenze Personale Docente</t>
  </si>
  <si>
    <t>Contratti Di Insegnamento</t>
  </si>
  <si>
    <t>Attivita' Didattiche Integrative</t>
  </si>
  <si>
    <t>Compensi A Relatori Per Partecipazione Convegni E Seminari</t>
  </si>
  <si>
    <t>Rimborsi A Relatori Per Partecipazioni Convegni E Seminari</t>
  </si>
  <si>
    <t>Spese per ristorazione e ospitalità</t>
  </si>
  <si>
    <t>Missioni - Indennita' E Rimborso Spese Pers.Docente</t>
  </si>
  <si>
    <t>Missioni - Indennita' E Rimborso Spese Pers.esterno</t>
  </si>
  <si>
    <t>Spese Per Materiale Promozionale</t>
  </si>
  <si>
    <t>Pubblicazioni E Stampe</t>
  </si>
  <si>
    <t>Altri Interventi A Favore Studenti</t>
  </si>
  <si>
    <t>CA.3.10.02.07</t>
  </si>
  <si>
    <t>Noleggio Attrezzature Informatiche</t>
  </si>
  <si>
    <t>CA.3.11.04.02</t>
  </si>
  <si>
    <t>Tipologia di spesa non riconducibile alla contabilità economico patrimoniale: utilizzare il conto "trasferimenti internio per copertura costi di gestione"</t>
  </si>
  <si>
    <t>CA.3.16.02.08</t>
  </si>
  <si>
    <t>Spese Allestimento Manifestazioni, Convegni E Seminari</t>
  </si>
  <si>
    <t>CA.3.10.10.06</t>
  </si>
  <si>
    <t>Rimborso Contributi Studenteschi</t>
  </si>
  <si>
    <t>Attrezzature Informatiche</t>
  </si>
  <si>
    <t>CA.1.11.02.04</t>
  </si>
  <si>
    <t>attrezzature e materiale didattico riutilizzabile
Se riferito ad acquisto di beni materiali il cui valore unitario sia inferiore a euro 200,00 Inclusa IVA</t>
  </si>
  <si>
    <t>Immobilizzazioni Materiali Di Modico Valore</t>
  </si>
  <si>
    <t>CA.3.11.02.19</t>
  </si>
  <si>
    <t>CA.3.11.04.46</t>
  </si>
  <si>
    <t>prestazioni professionali su progetti di ricerca</t>
  </si>
  <si>
    <t>prestazioni professionali</t>
  </si>
  <si>
    <t xml:space="preserve">missioni </t>
  </si>
  <si>
    <t>(personale docente interno)</t>
  </si>
  <si>
    <t>(personale docente esterno)</t>
  </si>
  <si>
    <t xml:space="preserve">viaggi e soggiorni docenti esterni </t>
  </si>
  <si>
    <t>(se riferito ai relatori convegni/seminari personale esterno)</t>
  </si>
  <si>
    <t>(se riferito ai relatori convegni/seminari, personale esterno)</t>
  </si>
  <si>
    <t>COSTO LORDO AL DOCENTE/ora max</t>
  </si>
  <si>
    <t xml:space="preserve">COSTO AZIENDALE </t>
  </si>
  <si>
    <t>COSTO AZIENDALE max</t>
  </si>
  <si>
    <t>CONTO ECONOMICO 
………………………………………….. 2024-2025</t>
  </si>
  <si>
    <t>2024_2025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</si>
</sst>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&quot;€&quot;* #,##0.00_-;\-&quot;€&quot;* #,##0.00_-;_-&quot;€&quot;* &quot;-&quot;??_-;_-@_-"/>
    <numFmt numFmtId="166" formatCode="_-[$€-410]\ * #,##0.00_-;\-[$€-410]\ * #,##0.00_-;_-[$€-410]\ * &quot;-&quot;??_-;_-@_-"/>
    <numFmt numFmtId="167" formatCode="_-* #,##0.00_-;\-* #,##0.00_-;_-* \-??_-;_-@_-"/>
    <numFmt numFmtId="168" formatCode="dd/mm/yy;@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name val="Arial Narrow"/>
      <family val="2"/>
    </font>
    <font>
      <sz val="9"/>
      <color theme="0" tint="-0.499984740745262"/>
      <name val="Arial Narrow"/>
      <family val="2"/>
    </font>
    <font>
      <b/>
      <sz val="9"/>
      <color theme="0" tint="-0.499984740745262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sz val="10"/>
      <color theme="0" tint="-0.499984740745262"/>
      <name val="Arial Narrow"/>
      <family val="2"/>
    </font>
    <font>
      <i/>
      <sz val="8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  <font>
      <sz val="8"/>
      <name val="Arial"/>
    </font>
    <font>
      <sz val="8"/>
      <name val="Arial"/>
      <family val="2"/>
    </font>
    <font>
      <sz val="9"/>
      <color rgb="FFFF0000"/>
      <name val="Arial Narrow"/>
      <family val="2"/>
    </font>
    <font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8" fillId="0" borderId="0"/>
    <xf numFmtId="164" fontId="6" fillId="0" borderId="0" applyFont="0" applyFill="0" applyBorder="0" applyAlignment="0" applyProtection="0"/>
    <xf numFmtId="0" fontId="1" fillId="0" borderId="0"/>
    <xf numFmtId="167" fontId="1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2" fillId="0" borderId="0"/>
  </cellStyleXfs>
  <cellXfs count="134">
    <xf numFmtId="0" fontId="0" fillId="0" borderId="0" xfId="0"/>
    <xf numFmtId="0" fontId="12" fillId="3" borderId="1" xfId="1" applyFont="1" applyFill="1" applyBorder="1"/>
    <xf numFmtId="0" fontId="3" fillId="3" borderId="1" xfId="1" applyFont="1" applyFill="1" applyBorder="1"/>
    <xf numFmtId="0" fontId="13" fillId="3" borderId="1" xfId="1" applyFont="1" applyFill="1" applyBorder="1"/>
    <xf numFmtId="0" fontId="11" fillId="3" borderId="1" xfId="1" applyFont="1" applyFill="1" applyBorder="1"/>
    <xf numFmtId="0" fontId="2" fillId="3" borderId="1" xfId="1" applyFont="1" applyFill="1" applyBorder="1" applyAlignment="1">
      <alignment wrapText="1"/>
    </xf>
    <xf numFmtId="0" fontId="12" fillId="0" borderId="1" xfId="1" applyFont="1" applyFill="1" applyBorder="1"/>
    <xf numFmtId="0" fontId="14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3" fillId="0" borderId="1" xfId="1" applyFont="1" applyBorder="1"/>
    <xf numFmtId="0" fontId="3" fillId="0" borderId="1" xfId="1" applyFont="1" applyFill="1" applyBorder="1"/>
    <xf numFmtId="0" fontId="13" fillId="4" borderId="1" xfId="1" applyFont="1" applyFill="1" applyBorder="1"/>
    <xf numFmtId="0" fontId="11" fillId="4" borderId="1" xfId="1" applyFont="1" applyFill="1" applyBorder="1"/>
    <xf numFmtId="0" fontId="2" fillId="4" borderId="1" xfId="1" applyFont="1" applyFill="1" applyBorder="1" applyAlignment="1">
      <alignment wrapText="1"/>
    </xf>
    <xf numFmtId="0" fontId="2" fillId="4" borderId="1" xfId="1" applyFont="1" applyFill="1" applyBorder="1"/>
    <xf numFmtId="0" fontId="13" fillId="0" borderId="1" xfId="1" applyFont="1" applyFill="1" applyBorder="1"/>
    <xf numFmtId="0" fontId="11" fillId="0" borderId="1" xfId="1" applyFont="1" applyFill="1" applyBorder="1"/>
    <xf numFmtId="0" fontId="2" fillId="4" borderId="1" xfId="1" applyFont="1" applyFill="1" applyBorder="1" applyAlignment="1">
      <alignment horizontal="left" wrapText="1"/>
    </xf>
    <xf numFmtId="0" fontId="3" fillId="4" borderId="1" xfId="1" applyFont="1" applyFill="1" applyBorder="1"/>
    <xf numFmtId="0" fontId="13" fillId="0" borderId="1" xfId="1" applyFont="1" applyBorder="1"/>
    <xf numFmtId="0" fontId="11" fillId="0" borderId="1" xfId="1" applyFont="1" applyBorder="1"/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2" fillId="4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left" wrapText="1"/>
    </xf>
    <xf numFmtId="0" fontId="16" fillId="0" borderId="1" xfId="1" applyFont="1" applyBorder="1"/>
    <xf numFmtId="0" fontId="11" fillId="4" borderId="1" xfId="1" applyFont="1" applyFill="1" applyBorder="1" applyAlignment="1">
      <alignment vertical="top"/>
    </xf>
    <xf numFmtId="0" fontId="3" fillId="4" borderId="1" xfId="1" applyFont="1" applyFill="1" applyBorder="1" applyAlignment="1">
      <alignment wrapText="1"/>
    </xf>
    <xf numFmtId="0" fontId="2" fillId="3" borderId="1" xfId="1" applyFont="1" applyFill="1" applyBorder="1"/>
    <xf numFmtId="0" fontId="2" fillId="3" borderId="1" xfId="1" applyFont="1" applyFill="1" applyBorder="1" applyAlignment="1">
      <alignment horizontal="right" wrapText="1"/>
    </xf>
    <xf numFmtId="0" fontId="17" fillId="0" borderId="1" xfId="1" applyFont="1" applyBorder="1"/>
    <xf numFmtId="0" fontId="2" fillId="0" borderId="1" xfId="1" applyFont="1" applyBorder="1" applyAlignment="1">
      <alignment wrapText="1"/>
    </xf>
    <xf numFmtId="0" fontId="15" fillId="0" borderId="1" xfId="1" applyFont="1" applyBorder="1"/>
    <xf numFmtId="0" fontId="17" fillId="0" borderId="1" xfId="1" applyFont="1" applyFill="1" applyBorder="1"/>
    <xf numFmtId="0" fontId="9" fillId="0" borderId="1" xfId="1" applyFont="1" applyBorder="1"/>
    <xf numFmtId="0" fontId="10" fillId="4" borderId="1" xfId="1" applyFont="1" applyFill="1" applyBorder="1"/>
    <xf numFmtId="0" fontId="10" fillId="0" borderId="1" xfId="1" applyFont="1" applyBorder="1"/>
    <xf numFmtId="0" fontId="10" fillId="0" borderId="1" xfId="1" applyFont="1" applyFill="1" applyBorder="1"/>
    <xf numFmtId="0" fontId="10" fillId="4" borderId="1" xfId="1" applyFont="1" applyFill="1" applyBorder="1" applyAlignment="1">
      <alignment vertical="top"/>
    </xf>
    <xf numFmtId="0" fontId="10" fillId="3" borderId="1" xfId="1" applyFont="1" applyFill="1" applyBorder="1"/>
    <xf numFmtId="0" fontId="9" fillId="0" borderId="1" xfId="1" applyFont="1" applyFill="1" applyBorder="1"/>
    <xf numFmtId="0" fontId="18" fillId="0" borderId="1" xfId="0" applyFont="1" applyFill="1" applyBorder="1"/>
    <xf numFmtId="0" fontId="18" fillId="0" borderId="1" xfId="0" applyFont="1" applyBorder="1"/>
    <xf numFmtId="0" fontId="3" fillId="0" borderId="1" xfId="1" applyFont="1" applyFill="1" applyBorder="1" applyAlignment="1"/>
    <xf numFmtId="0" fontId="2" fillId="0" borderId="1" xfId="1" applyFont="1" applyFill="1" applyBorder="1" applyAlignment="1">
      <alignment horizontal="right" wrapText="1"/>
    </xf>
    <xf numFmtId="1" fontId="3" fillId="0" borderId="1" xfId="1" applyNumberFormat="1" applyFont="1" applyFill="1" applyBorder="1" applyAlignment="1">
      <alignment wrapText="1"/>
    </xf>
    <xf numFmtId="166" fontId="3" fillId="0" borderId="1" xfId="1" applyNumberFormat="1" applyFont="1" applyFill="1" applyBorder="1" applyAlignment="1">
      <alignment wrapText="1"/>
    </xf>
    <xf numFmtId="164" fontId="7" fillId="0" borderId="1" xfId="11" applyFont="1" applyFill="1" applyBorder="1" applyAlignment="1">
      <alignment wrapText="1"/>
    </xf>
    <xf numFmtId="166" fontId="3" fillId="0" borderId="1" xfId="11" applyNumberFormat="1" applyFont="1" applyFill="1" applyBorder="1" applyAlignment="1">
      <alignment wrapText="1"/>
    </xf>
    <xf numFmtId="164" fontId="3" fillId="0" borderId="1" xfId="11" applyFont="1" applyFill="1" applyBorder="1" applyAlignment="1">
      <alignment wrapText="1"/>
    </xf>
    <xf numFmtId="14" fontId="3" fillId="0" borderId="1" xfId="1" applyNumberFormat="1" applyFont="1" applyFill="1" applyBorder="1" applyAlignment="1">
      <alignment wrapText="1"/>
    </xf>
    <xf numFmtId="0" fontId="3" fillId="0" borderId="1" xfId="1" applyNumberFormat="1" applyFont="1" applyFill="1" applyBorder="1" applyAlignment="1">
      <alignment horizontal="right" wrapText="1"/>
    </xf>
    <xf numFmtId="0" fontId="2" fillId="0" borderId="1" xfId="0" applyFont="1" applyBorder="1" applyAlignment="1"/>
    <xf numFmtId="166" fontId="2" fillId="0" borderId="1" xfId="0" applyNumberFormat="1" applyFont="1" applyBorder="1" applyAlignment="1"/>
    <xf numFmtId="166" fontId="2" fillId="2" borderId="1" xfId="0" applyNumberFormat="1" applyFont="1" applyFill="1" applyBorder="1" applyAlignment="1"/>
    <xf numFmtId="0" fontId="3" fillId="0" borderId="1" xfId="0" applyFont="1" applyBorder="1" applyAlignment="1"/>
    <xf numFmtId="166" fontId="3" fillId="0" borderId="1" xfId="0" applyNumberFormat="1" applyFont="1" applyBorder="1" applyAlignment="1"/>
    <xf numFmtId="166" fontId="3" fillId="2" borderId="1" xfId="0" applyNumberFormat="1" applyFont="1" applyFill="1" applyBorder="1" applyAlignment="1"/>
    <xf numFmtId="0" fontId="3" fillId="0" borderId="1" xfId="1" applyFont="1" applyBorder="1" applyAlignment="1"/>
    <xf numFmtId="166" fontId="3" fillId="0" borderId="1" xfId="0" applyNumberFormat="1" applyFont="1" applyBorder="1" applyAlignment="1">
      <alignment horizontal="right"/>
    </xf>
    <xf numFmtId="0" fontId="7" fillId="0" borderId="1" xfId="1" applyFont="1" applyFill="1" applyBorder="1" applyAlignment="1">
      <alignment wrapText="1"/>
    </xf>
    <xf numFmtId="168" fontId="3" fillId="0" borderId="1" xfId="1" applyNumberFormat="1" applyFont="1" applyFill="1" applyBorder="1" applyAlignment="1">
      <alignment wrapText="1"/>
    </xf>
    <xf numFmtId="0" fontId="11" fillId="5" borderId="0" xfId="1" applyFont="1" applyFill="1" applyBorder="1" applyAlignment="1">
      <alignment wrapText="1"/>
    </xf>
    <xf numFmtId="0" fontId="11" fillId="6" borderId="0" xfId="1" applyFont="1" applyFill="1" applyBorder="1" applyAlignment="1">
      <alignment wrapText="1"/>
    </xf>
    <xf numFmtId="0" fontId="11" fillId="5" borderId="2" xfId="1" applyFont="1" applyFill="1" applyBorder="1" applyAlignment="1">
      <alignment wrapText="1"/>
    </xf>
    <xf numFmtId="0" fontId="11" fillId="7" borderId="0" xfId="1" applyFont="1" applyFill="1" applyBorder="1" applyAlignment="1">
      <alignment wrapText="1"/>
    </xf>
    <xf numFmtId="1" fontId="11" fillId="5" borderId="0" xfId="1" applyNumberFormat="1" applyFont="1" applyFill="1" applyBorder="1" applyAlignment="1">
      <alignment wrapText="1"/>
    </xf>
    <xf numFmtId="166" fontId="11" fillId="6" borderId="0" xfId="1" applyNumberFormat="1" applyFont="1" applyFill="1" applyBorder="1" applyAlignment="1">
      <alignment wrapText="1"/>
    </xf>
    <xf numFmtId="166" fontId="11" fillId="5" borderId="0" xfId="11" applyNumberFormat="1" applyFont="1" applyFill="1" applyBorder="1" applyAlignment="1">
      <alignment wrapText="1"/>
    </xf>
    <xf numFmtId="164" fontId="11" fillId="5" borderId="0" xfId="11" applyFont="1" applyFill="1" applyBorder="1" applyAlignment="1">
      <alignment wrapText="1"/>
    </xf>
    <xf numFmtId="0" fontId="11" fillId="6" borderId="2" xfId="1" applyFont="1" applyFill="1" applyBorder="1" applyAlignment="1">
      <alignment wrapText="1"/>
    </xf>
    <xf numFmtId="0" fontId="2" fillId="6" borderId="2" xfId="1" applyFont="1" applyFill="1" applyBorder="1" applyAlignment="1">
      <alignment wrapText="1"/>
    </xf>
    <xf numFmtId="166" fontId="11" fillId="6" borderId="2" xfId="11" applyNumberFormat="1" applyFont="1" applyFill="1" applyBorder="1" applyAlignment="1">
      <alignment wrapText="1"/>
    </xf>
    <xf numFmtId="166" fontId="11" fillId="6" borderId="2" xfId="1" applyNumberFormat="1" applyFont="1" applyFill="1" applyBorder="1" applyAlignment="1">
      <alignment wrapText="1"/>
    </xf>
    <xf numFmtId="164" fontId="11" fillId="6" borderId="2" xfId="11" applyFont="1" applyFill="1" applyBorder="1" applyAlignment="1">
      <alignment wrapText="1"/>
    </xf>
    <xf numFmtId="14" fontId="11" fillId="5" borderId="0" xfId="1" applyNumberFormat="1" applyFont="1" applyFill="1" applyBorder="1" applyAlignment="1">
      <alignment wrapText="1"/>
    </xf>
    <xf numFmtId="164" fontId="2" fillId="0" borderId="1" xfId="11" applyFont="1" applyFill="1" applyBorder="1" applyAlignment="1">
      <alignment wrapText="1"/>
    </xf>
    <xf numFmtId="0" fontId="3" fillId="0" borderId="3" xfId="1" applyFont="1" applyFill="1" applyBorder="1" applyAlignment="1"/>
    <xf numFmtId="0" fontId="19" fillId="3" borderId="1" xfId="1" applyFont="1" applyFill="1" applyBorder="1" applyAlignment="1">
      <alignment horizontal="center" vertical="center" wrapText="1"/>
    </xf>
    <xf numFmtId="164" fontId="3" fillId="0" borderId="1" xfId="11" applyFont="1" applyFill="1" applyBorder="1" applyAlignment="1"/>
    <xf numFmtId="166" fontId="0" fillId="0" borderId="0" xfId="0" applyNumberFormat="1"/>
    <xf numFmtId="0" fontId="15" fillId="0" borderId="4" xfId="0" applyFont="1" applyBorder="1"/>
    <xf numFmtId="10" fontId="2" fillId="0" borderId="1" xfId="18" applyNumberFormat="1" applyFont="1" applyBorder="1" applyAlignment="1">
      <alignment wrapText="1"/>
    </xf>
    <xf numFmtId="10" fontId="3" fillId="0" borderId="1" xfId="18" applyNumberFormat="1" applyFont="1" applyBorder="1" applyAlignment="1"/>
    <xf numFmtId="0" fontId="14" fillId="8" borderId="1" xfId="1" applyFont="1" applyFill="1" applyBorder="1"/>
    <xf numFmtId="164" fontId="2" fillId="3" borderId="1" xfId="11" applyFont="1" applyFill="1" applyBorder="1" applyAlignment="1">
      <alignment horizontal="center" wrapText="1"/>
    </xf>
    <xf numFmtId="164" fontId="2" fillId="3" borderId="1" xfId="11" applyFont="1" applyFill="1" applyBorder="1" applyAlignment="1">
      <alignment horizontal="center"/>
    </xf>
    <xf numFmtId="164" fontId="2" fillId="3" borderId="1" xfId="11" applyFont="1" applyFill="1" applyBorder="1" applyAlignment="1">
      <alignment wrapText="1"/>
    </xf>
    <xf numFmtId="164" fontId="3" fillId="3" borderId="1" xfId="11" applyFont="1" applyFill="1" applyBorder="1"/>
    <xf numFmtId="164" fontId="3" fillId="0" borderId="1" xfId="11" applyFont="1" applyFill="1" applyBorder="1"/>
    <xf numFmtId="164" fontId="0" fillId="0" borderId="1" xfId="11" applyFont="1" applyBorder="1"/>
    <xf numFmtId="164" fontId="2" fillId="4" borderId="1" xfId="11" applyFont="1" applyFill="1" applyBorder="1" applyAlignment="1">
      <alignment wrapText="1"/>
    </xf>
    <xf numFmtId="164" fontId="2" fillId="4" borderId="1" xfId="11" applyFont="1" applyFill="1" applyBorder="1"/>
    <xf numFmtId="164" fontId="2" fillId="4" borderId="1" xfId="11" applyFont="1" applyFill="1" applyBorder="1" applyAlignment="1">
      <alignment horizontal="left" wrapText="1"/>
    </xf>
    <xf numFmtId="164" fontId="2" fillId="0" borderId="1" xfId="11" applyFont="1" applyBorder="1" applyAlignment="1">
      <alignment horizontal="left" wrapText="1"/>
    </xf>
    <xf numFmtId="164" fontId="3" fillId="0" borderId="1" xfId="11" applyFont="1" applyBorder="1"/>
    <xf numFmtId="164" fontId="3" fillId="0" borderId="1" xfId="11" applyFont="1" applyBorder="1" applyAlignment="1">
      <alignment wrapText="1"/>
    </xf>
    <xf numFmtId="164" fontId="2" fillId="4" borderId="1" xfId="11" applyFont="1" applyFill="1" applyBorder="1" applyAlignment="1">
      <alignment horizontal="right" wrapText="1"/>
    </xf>
    <xf numFmtId="164" fontId="2" fillId="0" borderId="1" xfId="11" applyFont="1" applyFill="1" applyBorder="1" applyAlignment="1">
      <alignment horizontal="left" wrapText="1"/>
    </xf>
    <xf numFmtId="164" fontId="2" fillId="3" borderId="1" xfId="11" applyFont="1" applyFill="1" applyBorder="1" applyAlignment="1">
      <alignment horizontal="right" wrapText="1"/>
    </xf>
    <xf numFmtId="164" fontId="2" fillId="3" borderId="1" xfId="11" applyFont="1" applyFill="1" applyBorder="1"/>
    <xf numFmtId="164" fontId="2" fillId="0" borderId="1" xfId="11" applyFont="1" applyBorder="1" applyAlignment="1">
      <alignment wrapText="1"/>
    </xf>
    <xf numFmtId="164" fontId="15" fillId="0" borderId="1" xfId="11" applyFont="1" applyBorder="1"/>
    <xf numFmtId="164" fontId="15" fillId="0" borderId="1" xfId="11" applyFont="1" applyFill="1" applyBorder="1" applyAlignment="1">
      <alignment wrapText="1"/>
    </xf>
    <xf numFmtId="164" fontId="15" fillId="0" borderId="1" xfId="11" applyFont="1" applyFill="1" applyBorder="1"/>
    <xf numFmtId="164" fontId="0" fillId="0" borderId="0" xfId="11" applyFont="1"/>
    <xf numFmtId="0" fontId="3" fillId="0" borderId="1" xfId="0" applyFont="1" applyFill="1" applyBorder="1" applyAlignment="1">
      <alignment wrapText="1"/>
    </xf>
    <xf numFmtId="0" fontId="3" fillId="0" borderId="3" xfId="1" applyFont="1" applyBorder="1"/>
    <xf numFmtId="0" fontId="3" fillId="0" borderId="3" xfId="1" applyFont="1" applyFill="1" applyBorder="1"/>
    <xf numFmtId="0" fontId="23" fillId="0" borderId="1" xfId="19" applyFont="1" applyBorder="1" applyAlignment="1" applyProtection="1">
      <alignment horizontal="left" vertical="center" wrapText="1"/>
    </xf>
    <xf numFmtId="0" fontId="0" fillId="0" borderId="3" xfId="0" applyBorder="1"/>
    <xf numFmtId="0" fontId="2" fillId="4" borderId="3" xfId="1" applyFont="1" applyFill="1" applyBorder="1"/>
    <xf numFmtId="0" fontId="3" fillId="4" borderId="3" xfId="1" applyFont="1" applyFill="1" applyBorder="1"/>
    <xf numFmtId="0" fontId="24" fillId="0" borderId="1" xfId="19" applyFont="1" applyBorder="1" applyAlignment="1" applyProtection="1">
      <alignment horizontal="left" vertical="center" wrapText="1"/>
    </xf>
    <xf numFmtId="0" fontId="16" fillId="0" borderId="3" xfId="1" applyFont="1" applyFill="1" applyBorder="1"/>
    <xf numFmtId="0" fontId="3" fillId="4" borderId="3" xfId="1" applyFont="1" applyFill="1" applyBorder="1" applyAlignment="1">
      <alignment wrapText="1"/>
    </xf>
    <xf numFmtId="0" fontId="25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164" fontId="7" fillId="0" borderId="1" xfId="11" applyFont="1" applyBorder="1" applyAlignment="1">
      <alignment wrapText="1"/>
    </xf>
    <xf numFmtId="0" fontId="7" fillId="0" borderId="3" xfId="1" applyFont="1" applyBorder="1" applyAlignment="1">
      <alignment wrapText="1"/>
    </xf>
    <xf numFmtId="0" fontId="2" fillId="3" borderId="3" xfId="1" applyFont="1" applyFill="1" applyBorder="1"/>
    <xf numFmtId="0" fontId="15" fillId="0" borderId="3" xfId="1" applyFont="1" applyBorder="1"/>
    <xf numFmtId="0" fontId="15" fillId="0" borderId="1" xfId="1" applyFont="1" applyBorder="1" applyAlignment="1">
      <alignment wrapText="1"/>
    </xf>
    <xf numFmtId="0" fontId="15" fillId="0" borderId="5" xfId="0" applyFont="1" applyBorder="1"/>
    <xf numFmtId="0" fontId="26" fillId="0" borderId="1" xfId="19" applyFont="1" applyBorder="1" applyAlignment="1" applyProtection="1">
      <alignment horizontal="left" vertical="center" wrapText="1"/>
    </xf>
    <xf numFmtId="166" fontId="3" fillId="8" borderId="1" xfId="0" applyNumberFormat="1" applyFont="1" applyFill="1" applyBorder="1" applyAlignment="1">
      <alignment horizontal="right"/>
    </xf>
    <xf numFmtId="0" fontId="3" fillId="8" borderId="1" xfId="1" applyFont="1" applyFill="1" applyBorder="1" applyAlignment="1"/>
    <xf numFmtId="0" fontId="3" fillId="8" borderId="1" xfId="1" applyFont="1" applyFill="1" applyBorder="1" applyAlignment="1">
      <alignment wrapText="1"/>
    </xf>
    <xf numFmtId="0" fontId="18" fillId="8" borderId="1" xfId="0" applyFont="1" applyFill="1" applyBorder="1"/>
    <xf numFmtId="168" fontId="3" fillId="8" borderId="1" xfId="1" applyNumberFormat="1" applyFont="1" applyFill="1" applyBorder="1" applyAlignment="1">
      <alignment wrapText="1"/>
    </xf>
    <xf numFmtId="44" fontId="3" fillId="0" borderId="1" xfId="1" applyNumberFormat="1" applyFont="1" applyFill="1" applyBorder="1" applyAlignment="1">
      <alignment wrapText="1"/>
    </xf>
    <xf numFmtId="164" fontId="3" fillId="8" borderId="1" xfId="11" applyFont="1" applyFill="1" applyBorder="1" applyAlignment="1"/>
    <xf numFmtId="164" fontId="3" fillId="8" borderId="1" xfId="11" applyFont="1" applyFill="1" applyBorder="1"/>
    <xf numFmtId="164" fontId="3" fillId="8" borderId="1" xfId="11" applyFont="1" applyFill="1" applyBorder="1" applyAlignment="1">
      <alignment wrapText="1"/>
    </xf>
  </cellXfs>
  <cellStyles count="20">
    <cellStyle name="Excel Built-in Normal" xfId="9"/>
    <cellStyle name="Excel Built-in Normal 2" xfId="12"/>
    <cellStyle name="Migliaia 2" xfId="2"/>
    <cellStyle name="Migliaia 2 2" xfId="13"/>
    <cellStyle name="Migliaia 2 3" xfId="17"/>
    <cellStyle name="Normale" xfId="0" builtinId="0"/>
    <cellStyle name="Normale 2" xfId="3"/>
    <cellStyle name="Normale 2 2" xfId="1"/>
    <cellStyle name="Normale 2 3" xfId="4"/>
    <cellStyle name="Normale 2 4" xfId="15"/>
    <cellStyle name="Normale 3" xfId="5"/>
    <cellStyle name="Normale 4" xfId="6"/>
    <cellStyle name="Normale 5" xfId="10"/>
    <cellStyle name="Normale 5 2" xfId="14"/>
    <cellStyle name="Normale 6" xfId="19"/>
    <cellStyle name="Percentuale" xfId="18" builtinId="5"/>
    <cellStyle name="Valuta" xfId="11" builtinId="4"/>
    <cellStyle name="Valuta 2" xfId="7"/>
    <cellStyle name="Valuta 3" xfId="8"/>
    <cellStyle name="Valuta 4" xfId="16"/>
  </cellStyles>
  <dxfs count="0"/>
  <tableStyles count="0" defaultTableStyle="TableStyleMedium2" defaultPivotStyle="PivotStyleLight16"/>
  <colors>
    <mruColors>
      <color rgb="FFFF99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SSETTO_CP__prodotti%20sostenibili_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I DI DOCENZ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8"/>
  <sheetViews>
    <sheetView topLeftCell="A28" workbookViewId="0">
      <selection activeCell="I5" sqref="I5"/>
    </sheetView>
  </sheetViews>
  <sheetFormatPr defaultRowHeight="15" x14ac:dyDescent="0.25"/>
  <cols>
    <col min="3" max="3" width="46.28515625" customWidth="1"/>
    <col min="4" max="4" width="9.140625" style="105"/>
    <col min="5" max="5" width="19" style="105" customWidth="1"/>
    <col min="6" max="6" width="13.140625" customWidth="1"/>
    <col min="7" max="7" width="28.85546875" customWidth="1"/>
    <col min="8" max="8" width="20.5703125" bestFit="1" customWidth="1"/>
  </cols>
  <sheetData>
    <row r="1" spans="1:8" ht="81.75" customHeight="1" x14ac:dyDescent="0.25">
      <c r="A1" s="1"/>
      <c r="B1" s="2"/>
      <c r="C1" s="78" t="s">
        <v>189</v>
      </c>
      <c r="D1" s="85"/>
      <c r="E1" s="86" t="s">
        <v>38</v>
      </c>
      <c r="F1" s="2"/>
      <c r="G1" s="2"/>
      <c r="H1" s="2"/>
    </row>
    <row r="2" spans="1:8" ht="26.25" x14ac:dyDescent="0.25">
      <c r="A2" s="3"/>
      <c r="B2" s="4"/>
      <c r="C2" s="5" t="s">
        <v>39</v>
      </c>
      <c r="D2" s="87" t="s">
        <v>40</v>
      </c>
      <c r="E2" s="88"/>
      <c r="F2" s="5" t="s">
        <v>41</v>
      </c>
      <c r="G2" s="5" t="s">
        <v>42</v>
      </c>
      <c r="H2" s="5" t="s">
        <v>43</v>
      </c>
    </row>
    <row r="3" spans="1:8" ht="26.25" x14ac:dyDescent="0.25">
      <c r="A3" s="6"/>
      <c r="B3" s="7"/>
      <c r="C3" s="8" t="s">
        <v>138</v>
      </c>
      <c r="D3" s="49"/>
      <c r="E3" s="89"/>
      <c r="F3" s="107"/>
      <c r="G3" s="22" t="s">
        <v>139</v>
      </c>
      <c r="H3" s="9" t="s">
        <v>120</v>
      </c>
    </row>
    <row r="4" spans="1:8" ht="26.25" x14ac:dyDescent="0.25">
      <c r="A4" s="6"/>
      <c r="B4" s="7"/>
      <c r="C4" s="8" t="s">
        <v>119</v>
      </c>
      <c r="D4" s="49"/>
      <c r="E4" s="89"/>
      <c r="F4" s="107"/>
      <c r="G4" s="22" t="s">
        <v>140</v>
      </c>
      <c r="H4" s="9" t="s">
        <v>141</v>
      </c>
    </row>
    <row r="5" spans="1:8" ht="26.25" x14ac:dyDescent="0.25">
      <c r="A5" s="6"/>
      <c r="B5" s="7"/>
      <c r="C5" s="8" t="s">
        <v>121</v>
      </c>
      <c r="D5" s="49"/>
      <c r="E5" s="89"/>
      <c r="F5" s="108"/>
      <c r="G5" s="22" t="s">
        <v>142</v>
      </c>
      <c r="H5" s="109" t="s">
        <v>143</v>
      </c>
    </row>
    <row r="6" spans="1:8" x14ac:dyDescent="0.25">
      <c r="A6" s="6"/>
      <c r="B6" s="7"/>
      <c r="C6" s="8"/>
      <c r="D6" s="49"/>
      <c r="E6" s="89"/>
      <c r="F6" s="108"/>
      <c r="G6" s="22"/>
      <c r="H6" s="109"/>
    </row>
    <row r="7" spans="1:8" x14ac:dyDescent="0.25">
      <c r="A7" s="8" t="s">
        <v>127</v>
      </c>
      <c r="B7" s="84"/>
      <c r="C7" s="8" t="s">
        <v>117</v>
      </c>
      <c r="D7" s="133"/>
      <c r="E7" s="132">
        <f>+B7*D7</f>
        <v>0</v>
      </c>
      <c r="F7" s="108"/>
      <c r="G7" s="22" t="s">
        <v>144</v>
      </c>
      <c r="H7" s="10" t="s">
        <v>118</v>
      </c>
    </row>
    <row r="8" spans="1:8" x14ac:dyDescent="0.25">
      <c r="A8" s="6"/>
      <c r="B8" s="7"/>
      <c r="C8" s="8" t="s">
        <v>122</v>
      </c>
      <c r="D8" s="90"/>
      <c r="E8" s="90"/>
      <c r="F8" s="110"/>
      <c r="G8" s="22" t="s">
        <v>145</v>
      </c>
      <c r="H8" s="10" t="s">
        <v>124</v>
      </c>
    </row>
    <row r="9" spans="1:8" ht="26.25" x14ac:dyDescent="0.25">
      <c r="A9" s="6"/>
      <c r="B9" s="7"/>
      <c r="C9" s="8" t="s">
        <v>123</v>
      </c>
      <c r="D9" s="90"/>
      <c r="E9" s="90"/>
      <c r="F9" s="110"/>
      <c r="G9" s="22" t="s">
        <v>146</v>
      </c>
      <c r="H9" s="10" t="s">
        <v>125</v>
      </c>
    </row>
    <row r="10" spans="1:8" x14ac:dyDescent="0.25">
      <c r="A10" s="11"/>
      <c r="B10" s="12"/>
      <c r="C10" s="13" t="s">
        <v>44</v>
      </c>
      <c r="D10" s="91"/>
      <c r="E10" s="92">
        <f>SUM(E3:E9)</f>
        <v>0</v>
      </c>
      <c r="F10" s="111"/>
      <c r="G10" s="13"/>
      <c r="H10" s="14"/>
    </row>
    <row r="11" spans="1:8" ht="26.25" x14ac:dyDescent="0.25">
      <c r="A11" s="6"/>
      <c r="B11" s="7"/>
      <c r="C11" s="8" t="s">
        <v>45</v>
      </c>
      <c r="D11" s="49"/>
      <c r="E11" s="89"/>
      <c r="F11" s="108"/>
      <c r="G11" s="8" t="s">
        <v>147</v>
      </c>
      <c r="H11" s="10"/>
    </row>
    <row r="12" spans="1:8" ht="51.75" x14ac:dyDescent="0.25">
      <c r="A12" s="15"/>
      <c r="B12" s="16"/>
      <c r="C12" s="8" t="s">
        <v>46</v>
      </c>
      <c r="D12" s="49"/>
      <c r="E12" s="89">
        <v>0</v>
      </c>
      <c r="F12" s="107"/>
      <c r="G12" s="22" t="s">
        <v>148</v>
      </c>
      <c r="H12" s="9"/>
    </row>
    <row r="13" spans="1:8" ht="77.25" x14ac:dyDescent="0.25">
      <c r="A13" s="15"/>
      <c r="B13" s="16"/>
      <c r="C13" s="8" t="s">
        <v>47</v>
      </c>
      <c r="D13" s="49"/>
      <c r="E13" s="89">
        <v>0</v>
      </c>
      <c r="F13" s="107"/>
      <c r="G13" s="22" t="s">
        <v>149</v>
      </c>
      <c r="H13" s="9"/>
    </row>
    <row r="14" spans="1:8" x14ac:dyDescent="0.25">
      <c r="A14" s="11"/>
      <c r="B14" s="12" t="s">
        <v>48</v>
      </c>
      <c r="C14" s="17" t="s">
        <v>49</v>
      </c>
      <c r="D14" s="93"/>
      <c r="E14" s="92">
        <f>SUM(E10:E13)</f>
        <v>0</v>
      </c>
      <c r="F14" s="112"/>
      <c r="G14" s="27"/>
      <c r="H14" s="18"/>
    </row>
    <row r="15" spans="1:8" x14ac:dyDescent="0.25">
      <c r="A15" s="19"/>
      <c r="B15" s="20" t="s">
        <v>50</v>
      </c>
      <c r="C15" s="21" t="s">
        <v>51</v>
      </c>
      <c r="D15" s="94"/>
      <c r="E15" s="95"/>
      <c r="F15" s="107"/>
      <c r="G15" s="22"/>
      <c r="H15" s="9"/>
    </row>
    <row r="16" spans="1:8" ht="22.5" x14ac:dyDescent="0.25">
      <c r="A16" s="34" t="s">
        <v>52</v>
      </c>
      <c r="B16" s="9"/>
      <c r="C16" s="22" t="s">
        <v>53</v>
      </c>
      <c r="D16" s="96"/>
      <c r="E16" s="95">
        <v>0</v>
      </c>
      <c r="F16" s="107"/>
      <c r="G16" s="113" t="s">
        <v>150</v>
      </c>
      <c r="H16" s="109" t="s">
        <v>126</v>
      </c>
    </row>
    <row r="17" spans="1:8" ht="51.75" x14ac:dyDescent="0.25">
      <c r="A17" s="34" t="s">
        <v>54</v>
      </c>
      <c r="B17" s="9"/>
      <c r="C17" s="8" t="s">
        <v>55</v>
      </c>
      <c r="D17" s="49"/>
      <c r="E17" s="89"/>
      <c r="F17" s="108"/>
      <c r="G17" s="8" t="s">
        <v>151</v>
      </c>
      <c r="H17" s="113" t="s">
        <v>152</v>
      </c>
    </row>
    <row r="18" spans="1:8" x14ac:dyDescent="0.25">
      <c r="A18" s="35"/>
      <c r="B18" s="12"/>
      <c r="C18" s="23" t="s">
        <v>56</v>
      </c>
      <c r="D18" s="97"/>
      <c r="E18" s="92">
        <f>SUM(E16:E17)</f>
        <v>0</v>
      </c>
      <c r="F18" s="111"/>
      <c r="G18" s="13"/>
      <c r="H18" s="14"/>
    </row>
    <row r="19" spans="1:8" x14ac:dyDescent="0.25">
      <c r="A19" s="36"/>
      <c r="B19" s="20" t="s">
        <v>57</v>
      </c>
      <c r="C19" s="24" t="s">
        <v>58</v>
      </c>
      <c r="D19" s="98"/>
      <c r="E19" s="89"/>
      <c r="F19" s="108"/>
      <c r="G19" s="8"/>
      <c r="H19" s="10"/>
    </row>
    <row r="20" spans="1:8" x14ac:dyDescent="0.25">
      <c r="A20" s="34" t="s">
        <v>59</v>
      </c>
      <c r="B20" s="9"/>
      <c r="C20" s="8" t="s">
        <v>60</v>
      </c>
      <c r="D20" s="49"/>
      <c r="E20" s="89"/>
      <c r="F20" s="114" t="s">
        <v>61</v>
      </c>
      <c r="G20" s="109" t="s">
        <v>153</v>
      </c>
      <c r="H20" s="109" t="s">
        <v>62</v>
      </c>
    </row>
    <row r="21" spans="1:8" x14ac:dyDescent="0.25">
      <c r="A21" s="34" t="s">
        <v>63</v>
      </c>
      <c r="B21" s="9"/>
      <c r="C21" s="8" t="s">
        <v>2</v>
      </c>
      <c r="D21" s="49"/>
      <c r="E21" s="89"/>
      <c r="F21" s="114" t="s">
        <v>61</v>
      </c>
      <c r="G21" s="113" t="s">
        <v>154</v>
      </c>
      <c r="H21" s="113" t="s">
        <v>64</v>
      </c>
    </row>
    <row r="22" spans="1:8" x14ac:dyDescent="0.25">
      <c r="A22" s="34" t="s">
        <v>65</v>
      </c>
      <c r="B22" s="9"/>
      <c r="C22" s="8" t="s">
        <v>66</v>
      </c>
      <c r="D22" s="49"/>
      <c r="E22" s="89"/>
      <c r="F22" s="114" t="s">
        <v>61</v>
      </c>
      <c r="G22" s="113" t="s">
        <v>155</v>
      </c>
      <c r="H22" s="113" t="s">
        <v>67</v>
      </c>
    </row>
    <row r="23" spans="1:8" ht="22.5" x14ac:dyDescent="0.25">
      <c r="A23" s="34" t="s">
        <v>68</v>
      </c>
      <c r="B23" s="9"/>
      <c r="C23" s="8" t="s">
        <v>69</v>
      </c>
      <c r="D23" s="49"/>
      <c r="E23" s="89"/>
      <c r="F23" s="114" t="s">
        <v>61</v>
      </c>
      <c r="G23" s="113" t="s">
        <v>156</v>
      </c>
      <c r="H23" s="113" t="s">
        <v>35</v>
      </c>
    </row>
    <row r="24" spans="1:8" ht="45" customHeight="1" x14ac:dyDescent="0.25">
      <c r="A24" s="34" t="s">
        <v>70</v>
      </c>
      <c r="B24" s="9"/>
      <c r="C24" s="8" t="s">
        <v>71</v>
      </c>
      <c r="D24" s="49"/>
      <c r="E24" s="89"/>
      <c r="F24" s="114" t="s">
        <v>61</v>
      </c>
      <c r="G24" s="113" t="s">
        <v>153</v>
      </c>
      <c r="H24" s="113" t="s">
        <v>62</v>
      </c>
    </row>
    <row r="25" spans="1:8" x14ac:dyDescent="0.25">
      <c r="A25" s="34" t="s">
        <v>72</v>
      </c>
      <c r="B25" s="9"/>
      <c r="C25" s="8" t="s">
        <v>73</v>
      </c>
      <c r="D25" s="49"/>
      <c r="E25" s="89"/>
      <c r="F25" s="114" t="s">
        <v>61</v>
      </c>
      <c r="G25" s="113" t="s">
        <v>154</v>
      </c>
      <c r="H25" s="113" t="s">
        <v>64</v>
      </c>
    </row>
    <row r="26" spans="1:8" ht="22.5" x14ac:dyDescent="0.25">
      <c r="A26" s="34" t="s">
        <v>74</v>
      </c>
      <c r="B26" s="9"/>
      <c r="C26" s="8" t="s">
        <v>183</v>
      </c>
      <c r="D26" s="49"/>
      <c r="E26" s="89"/>
      <c r="F26" s="114" t="s">
        <v>185</v>
      </c>
      <c r="G26" s="113" t="s">
        <v>157</v>
      </c>
      <c r="H26" s="113" t="s">
        <v>37</v>
      </c>
    </row>
    <row r="27" spans="1:8" x14ac:dyDescent="0.25">
      <c r="A27" s="34" t="s">
        <v>74</v>
      </c>
      <c r="B27" s="9"/>
      <c r="C27" s="8" t="s">
        <v>183</v>
      </c>
      <c r="D27" s="49"/>
      <c r="E27" s="89"/>
      <c r="F27" s="114" t="s">
        <v>184</v>
      </c>
      <c r="G27" s="113" t="s">
        <v>158</v>
      </c>
      <c r="H27" s="113" t="s">
        <v>36</v>
      </c>
    </row>
    <row r="28" spans="1:8" ht="27" customHeight="1" x14ac:dyDescent="0.25">
      <c r="A28" s="34" t="s">
        <v>76</v>
      </c>
      <c r="B28" s="9"/>
      <c r="C28" s="8" t="s">
        <v>180</v>
      </c>
      <c r="D28" s="49"/>
      <c r="E28" s="89"/>
      <c r="F28" s="114" t="s">
        <v>181</v>
      </c>
      <c r="G28" s="113" t="s">
        <v>159</v>
      </c>
      <c r="H28" s="113" t="s">
        <v>77</v>
      </c>
    </row>
    <row r="29" spans="1:8" ht="22.5" x14ac:dyDescent="0.25">
      <c r="A29" s="34"/>
      <c r="B29" s="9"/>
      <c r="C29" s="8" t="s">
        <v>180</v>
      </c>
      <c r="D29" s="49"/>
      <c r="E29" s="89"/>
      <c r="F29" s="114" t="s">
        <v>182</v>
      </c>
      <c r="G29" s="113" t="s">
        <v>160</v>
      </c>
      <c r="H29" s="113" t="s">
        <v>75</v>
      </c>
    </row>
    <row r="30" spans="1:8" x14ac:dyDescent="0.25">
      <c r="A30" s="37" t="s">
        <v>78</v>
      </c>
      <c r="B30" s="16"/>
      <c r="C30" s="8" t="s">
        <v>79</v>
      </c>
      <c r="D30" s="49"/>
      <c r="E30" s="89"/>
      <c r="F30" s="114" t="s">
        <v>61</v>
      </c>
      <c r="G30" s="113" t="s">
        <v>161</v>
      </c>
      <c r="H30" s="113" t="s">
        <v>80</v>
      </c>
    </row>
    <row r="31" spans="1:8" x14ac:dyDescent="0.25">
      <c r="A31" s="34" t="s">
        <v>81</v>
      </c>
      <c r="B31" s="9"/>
      <c r="C31" s="8" t="s">
        <v>82</v>
      </c>
      <c r="D31" s="49"/>
      <c r="E31" s="89"/>
      <c r="F31" s="114" t="s">
        <v>61</v>
      </c>
      <c r="G31" s="113" t="s">
        <v>162</v>
      </c>
      <c r="H31" s="113" t="s">
        <v>83</v>
      </c>
    </row>
    <row r="32" spans="1:8" x14ac:dyDescent="0.25">
      <c r="A32" s="34" t="s">
        <v>84</v>
      </c>
      <c r="B32" s="25"/>
      <c r="C32" s="113" t="s">
        <v>179</v>
      </c>
      <c r="D32" s="49"/>
      <c r="E32" s="89"/>
      <c r="F32" s="114" t="s">
        <v>61</v>
      </c>
      <c r="G32" s="113" t="s">
        <v>179</v>
      </c>
      <c r="H32" s="113" t="s">
        <v>137</v>
      </c>
    </row>
    <row r="33" spans="1:8" ht="22.5" x14ac:dyDescent="0.25">
      <c r="A33" s="34" t="s">
        <v>84</v>
      </c>
      <c r="B33" s="25"/>
      <c r="C33" s="113" t="s">
        <v>178</v>
      </c>
      <c r="D33" s="49"/>
      <c r="E33" s="89"/>
      <c r="F33" s="114" t="s">
        <v>61</v>
      </c>
      <c r="G33" s="113" t="s">
        <v>178</v>
      </c>
      <c r="H33" s="113" t="s">
        <v>177</v>
      </c>
    </row>
    <row r="34" spans="1:8" x14ac:dyDescent="0.25">
      <c r="A34" s="34" t="s">
        <v>85</v>
      </c>
      <c r="B34" s="9"/>
      <c r="C34" s="8" t="s">
        <v>136</v>
      </c>
      <c r="D34" s="49"/>
      <c r="E34" s="89"/>
      <c r="F34" s="114" t="s">
        <v>61</v>
      </c>
      <c r="G34" s="113" t="s">
        <v>163</v>
      </c>
      <c r="H34" s="113" t="s">
        <v>164</v>
      </c>
    </row>
    <row r="35" spans="1:8" x14ac:dyDescent="0.25">
      <c r="A35" s="34" t="s">
        <v>85</v>
      </c>
      <c r="B35" s="25"/>
      <c r="C35" s="8" t="s">
        <v>86</v>
      </c>
      <c r="D35" s="49"/>
      <c r="E35" s="89"/>
      <c r="F35" s="114" t="s">
        <v>61</v>
      </c>
      <c r="G35" s="113" t="s">
        <v>165</v>
      </c>
      <c r="H35" s="113" t="s">
        <v>166</v>
      </c>
    </row>
    <row r="36" spans="1:8" ht="45" x14ac:dyDescent="0.25">
      <c r="A36" s="34" t="s">
        <v>87</v>
      </c>
      <c r="B36" s="25"/>
      <c r="C36" s="8" t="s">
        <v>88</v>
      </c>
      <c r="D36" s="49"/>
      <c r="E36" s="89"/>
      <c r="F36" s="114" t="s">
        <v>61</v>
      </c>
      <c r="G36" s="113" t="s">
        <v>167</v>
      </c>
      <c r="H36" s="113" t="s">
        <v>168</v>
      </c>
    </row>
    <row r="37" spans="1:8" ht="22.5" x14ac:dyDescent="0.25">
      <c r="A37" s="34" t="s">
        <v>89</v>
      </c>
      <c r="B37" s="9"/>
      <c r="C37" s="8" t="s">
        <v>90</v>
      </c>
      <c r="D37" s="49"/>
      <c r="E37" s="89"/>
      <c r="F37" s="114" t="s">
        <v>61</v>
      </c>
      <c r="G37" s="113" t="s">
        <v>169</v>
      </c>
      <c r="H37" s="113" t="s">
        <v>170</v>
      </c>
    </row>
    <row r="38" spans="1:8" x14ac:dyDescent="0.25">
      <c r="A38" s="34" t="s">
        <v>91</v>
      </c>
      <c r="B38" s="25"/>
      <c r="C38" s="8" t="s">
        <v>92</v>
      </c>
      <c r="D38" s="49"/>
      <c r="E38" s="89"/>
      <c r="F38" s="114" t="s">
        <v>61</v>
      </c>
      <c r="G38" s="113" t="s">
        <v>171</v>
      </c>
      <c r="H38" s="113" t="s">
        <v>93</v>
      </c>
    </row>
    <row r="39" spans="1:8" x14ac:dyDescent="0.25">
      <c r="A39" s="35"/>
      <c r="B39" s="12"/>
      <c r="C39" s="23" t="s">
        <v>94</v>
      </c>
      <c r="D39" s="97"/>
      <c r="E39" s="92">
        <f>SUM(E19:E38)</f>
        <v>0</v>
      </c>
      <c r="F39" s="111"/>
      <c r="G39" s="13"/>
      <c r="H39" s="14"/>
    </row>
    <row r="40" spans="1:8" x14ac:dyDescent="0.25">
      <c r="A40" s="38"/>
      <c r="B40" s="26" t="s">
        <v>95</v>
      </c>
      <c r="C40" s="23" t="s">
        <v>96</v>
      </c>
      <c r="D40" s="97"/>
      <c r="E40" s="92">
        <f>+E14-E18-E39</f>
        <v>0</v>
      </c>
      <c r="F40" s="115"/>
      <c r="G40" s="27"/>
      <c r="H40" s="27"/>
    </row>
    <row r="41" spans="1:8" x14ac:dyDescent="0.25">
      <c r="A41" s="36"/>
      <c r="B41" s="20" t="s">
        <v>97</v>
      </c>
      <c r="C41" s="21" t="s">
        <v>98</v>
      </c>
      <c r="D41" s="94"/>
      <c r="E41" s="95"/>
      <c r="F41" s="107"/>
      <c r="G41" s="22"/>
      <c r="H41" s="9"/>
    </row>
    <row r="42" spans="1:8" x14ac:dyDescent="0.25">
      <c r="A42" s="34" t="s">
        <v>99</v>
      </c>
      <c r="B42" s="9"/>
      <c r="C42" s="22" t="s">
        <v>100</v>
      </c>
      <c r="D42" s="96"/>
      <c r="E42" s="95">
        <v>0</v>
      </c>
      <c r="F42" s="107"/>
      <c r="G42" s="109" t="s">
        <v>172</v>
      </c>
      <c r="H42" s="109" t="s">
        <v>173</v>
      </c>
    </row>
    <row r="43" spans="1:8" ht="39" x14ac:dyDescent="0.25">
      <c r="A43" s="116" t="s">
        <v>99</v>
      </c>
      <c r="B43" s="117"/>
      <c r="C43" s="22" t="s">
        <v>174</v>
      </c>
      <c r="D43" s="118"/>
      <c r="E43" s="95">
        <v>0</v>
      </c>
      <c r="F43" s="119"/>
      <c r="G43" s="113" t="s">
        <v>175</v>
      </c>
      <c r="H43" s="113" t="s">
        <v>176</v>
      </c>
    </row>
    <row r="44" spans="1:8" x14ac:dyDescent="0.25">
      <c r="A44" s="39"/>
      <c r="B44" s="28"/>
      <c r="C44" s="29" t="s">
        <v>101</v>
      </c>
      <c r="D44" s="99"/>
      <c r="E44" s="100">
        <f>SUM(E42)</f>
        <v>0</v>
      </c>
      <c r="F44" s="120"/>
      <c r="G44" s="5"/>
      <c r="H44" s="28"/>
    </row>
    <row r="45" spans="1:8" x14ac:dyDescent="0.25">
      <c r="A45" s="34"/>
      <c r="B45" s="30"/>
      <c r="C45" s="31" t="s">
        <v>102</v>
      </c>
      <c r="D45" s="101"/>
      <c r="E45" s="102"/>
      <c r="F45" s="121"/>
      <c r="G45" s="122"/>
      <c r="H45" s="32"/>
    </row>
    <row r="46" spans="1:8" ht="22.5" x14ac:dyDescent="0.25">
      <c r="A46" s="40">
        <v>1</v>
      </c>
      <c r="B46" s="33"/>
      <c r="C46" s="81" t="s">
        <v>134</v>
      </c>
      <c r="D46" s="103"/>
      <c r="E46" s="104">
        <f>SUM(E10*30/100)</f>
        <v>0</v>
      </c>
      <c r="F46" s="123" t="s">
        <v>103</v>
      </c>
      <c r="G46" s="124" t="s">
        <v>134</v>
      </c>
      <c r="H46" s="113" t="s">
        <v>135</v>
      </c>
    </row>
    <row r="47" spans="1:8" x14ac:dyDescent="0.25">
      <c r="A47" s="35"/>
      <c r="B47" s="12"/>
      <c r="C47" s="23" t="s">
        <v>104</v>
      </c>
      <c r="D47" s="97"/>
      <c r="E47" s="92">
        <f>SUM(E46)</f>
        <v>0</v>
      </c>
      <c r="F47" s="111"/>
      <c r="G47" s="13"/>
      <c r="H47" s="14"/>
    </row>
    <row r="48" spans="1:8" x14ac:dyDescent="0.25">
      <c r="A48" s="35"/>
      <c r="B48" s="12" t="s">
        <v>105</v>
      </c>
      <c r="C48" s="23" t="s">
        <v>106</v>
      </c>
      <c r="D48" s="97"/>
      <c r="E48" s="92">
        <f>+E40-E44-E47</f>
        <v>0</v>
      </c>
      <c r="F48" s="115"/>
      <c r="G48" s="27"/>
      <c r="H48" s="27"/>
    </row>
  </sheetData>
  <pageMargins left="0.25" right="0.25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5"/>
  <sheetViews>
    <sheetView workbookViewId="0">
      <selection activeCell="E25" sqref="E25"/>
    </sheetView>
  </sheetViews>
  <sheetFormatPr defaultRowHeight="15" x14ac:dyDescent="0.25"/>
  <cols>
    <col min="2" max="2" width="9.5703125" bestFit="1" customWidth="1"/>
    <col min="3" max="3" width="31.140625" bestFit="1" customWidth="1"/>
    <col min="5" max="5" width="20.140625" customWidth="1"/>
    <col min="6" max="6" width="15.42578125" customWidth="1"/>
    <col min="7" max="7" width="15.7109375" customWidth="1"/>
    <col min="11" max="11" width="15.5703125" customWidth="1"/>
    <col min="15" max="15" width="23" customWidth="1"/>
    <col min="17" max="17" width="13.28515625" customWidth="1"/>
    <col min="18" max="18" width="18.28515625" customWidth="1"/>
    <col min="19" max="19" width="13.5703125" customWidth="1"/>
    <col min="21" max="21" width="14" customWidth="1"/>
    <col min="22" max="22" width="11.7109375" customWidth="1"/>
    <col min="23" max="23" width="13.28515625" customWidth="1"/>
    <col min="24" max="24" width="20.7109375" bestFit="1" customWidth="1"/>
  </cols>
  <sheetData>
    <row r="1" spans="1:36" ht="23.25" customHeight="1" x14ac:dyDescent="0.25">
      <c r="A1" s="62" t="s">
        <v>7</v>
      </c>
      <c r="B1" s="62" t="s">
        <v>14</v>
      </c>
      <c r="C1" s="63" t="s">
        <v>15</v>
      </c>
      <c r="D1" s="62" t="s">
        <v>3</v>
      </c>
      <c r="E1" s="62" t="s">
        <v>16</v>
      </c>
      <c r="F1" s="64" t="s">
        <v>17</v>
      </c>
      <c r="G1" s="64" t="s">
        <v>18</v>
      </c>
      <c r="H1" s="65" t="s">
        <v>132</v>
      </c>
      <c r="I1" s="63" t="s">
        <v>19</v>
      </c>
      <c r="J1" s="63" t="s">
        <v>20</v>
      </c>
      <c r="K1" s="62" t="s">
        <v>21</v>
      </c>
      <c r="L1" s="65" t="s">
        <v>13</v>
      </c>
      <c r="M1" s="65" t="s">
        <v>11</v>
      </c>
      <c r="N1" s="65" t="s">
        <v>12</v>
      </c>
      <c r="O1" s="62" t="s">
        <v>22</v>
      </c>
      <c r="P1" s="63" t="s">
        <v>23</v>
      </c>
      <c r="Q1" s="66" t="s">
        <v>24</v>
      </c>
      <c r="R1" s="66" t="s">
        <v>25</v>
      </c>
      <c r="S1" s="66" t="s">
        <v>26</v>
      </c>
      <c r="T1" s="67" t="s">
        <v>27</v>
      </c>
      <c r="U1" s="68" t="s">
        <v>29</v>
      </c>
      <c r="V1" s="69" t="s">
        <v>28</v>
      </c>
      <c r="W1" s="62" t="s">
        <v>10</v>
      </c>
      <c r="X1" s="70" t="s">
        <v>0</v>
      </c>
      <c r="Y1" s="70" t="s">
        <v>30</v>
      </c>
      <c r="Z1" s="71" t="s">
        <v>1</v>
      </c>
      <c r="AA1" s="72" t="s">
        <v>31</v>
      </c>
      <c r="AB1" s="73" t="s">
        <v>32</v>
      </c>
      <c r="AC1" s="74" t="s">
        <v>33</v>
      </c>
      <c r="AD1" s="74" t="s">
        <v>116</v>
      </c>
      <c r="AE1" s="70" t="s">
        <v>34</v>
      </c>
      <c r="AF1" s="62" t="s">
        <v>8</v>
      </c>
      <c r="AG1" s="75" t="s">
        <v>9</v>
      </c>
      <c r="AH1" s="67" t="s">
        <v>6</v>
      </c>
      <c r="AI1" s="63" t="s">
        <v>5</v>
      </c>
      <c r="AJ1" s="67" t="s">
        <v>4</v>
      </c>
    </row>
    <row r="2" spans="1:36" x14ac:dyDescent="0.25">
      <c r="A2" s="43"/>
      <c r="B2" s="106"/>
      <c r="C2" s="43"/>
      <c r="D2" s="43" t="s">
        <v>190</v>
      </c>
      <c r="E2" s="106"/>
      <c r="F2" s="126"/>
      <c r="G2" s="126"/>
      <c r="H2" s="126"/>
      <c r="I2" s="126"/>
      <c r="J2" s="8"/>
      <c r="K2" s="127"/>
      <c r="L2" s="8"/>
      <c r="M2" s="8"/>
      <c r="N2" s="8"/>
      <c r="O2" s="8" t="s">
        <v>110</v>
      </c>
      <c r="P2" s="8" t="s">
        <v>128</v>
      </c>
      <c r="Q2" s="127"/>
      <c r="R2" s="127"/>
      <c r="S2" s="127"/>
      <c r="T2" s="49">
        <v>96.871000000000009</v>
      </c>
      <c r="U2" s="49">
        <f>+S2*T2</f>
        <v>0</v>
      </c>
      <c r="V2" s="49">
        <f>+S2*73</f>
        <v>0</v>
      </c>
      <c r="W2" s="49">
        <f>+U2-V2</f>
        <v>0</v>
      </c>
      <c r="X2" s="8"/>
      <c r="Y2" s="61"/>
      <c r="Z2" s="8"/>
      <c r="AA2" s="8"/>
      <c r="AB2" s="49"/>
      <c r="AC2" s="8"/>
      <c r="AD2" s="8"/>
      <c r="AE2" s="8"/>
      <c r="AF2" s="8"/>
      <c r="AG2" s="50"/>
      <c r="AH2" s="8"/>
      <c r="AI2" s="43"/>
      <c r="AJ2" s="77"/>
    </row>
    <row r="3" spans="1:36" ht="16.5" x14ac:dyDescent="0.3">
      <c r="A3" s="43"/>
      <c r="B3" s="106"/>
      <c r="C3" s="43"/>
      <c r="D3" s="43" t="s">
        <v>190</v>
      </c>
      <c r="E3" s="106"/>
      <c r="F3" s="126"/>
      <c r="G3" s="126"/>
      <c r="H3" s="126"/>
      <c r="I3" s="126"/>
      <c r="J3" s="41"/>
      <c r="K3" s="128"/>
      <c r="L3" s="8"/>
      <c r="M3" s="8"/>
      <c r="N3" s="8"/>
      <c r="O3" s="8" t="s">
        <v>111</v>
      </c>
      <c r="P3" s="8" t="s">
        <v>128</v>
      </c>
      <c r="Q3" s="127"/>
      <c r="R3" s="127"/>
      <c r="S3" s="127"/>
      <c r="T3" s="49">
        <v>96.871000000000009</v>
      </c>
      <c r="U3" s="49">
        <f t="shared" ref="U3:U6" si="0">+S3*T3</f>
        <v>0</v>
      </c>
      <c r="V3" s="49">
        <f>+S3*73</f>
        <v>0</v>
      </c>
      <c r="W3" s="49">
        <f t="shared" ref="W3:W6" si="1">+U3-V3</f>
        <v>0</v>
      </c>
      <c r="X3" s="8"/>
      <c r="Y3" s="61"/>
      <c r="Z3" s="8"/>
      <c r="AA3" s="8"/>
      <c r="AB3" s="79"/>
      <c r="AC3" s="8"/>
      <c r="AD3" s="8"/>
      <c r="AE3" s="8"/>
      <c r="AF3" s="8"/>
      <c r="AG3" s="50"/>
      <c r="AH3" s="8"/>
      <c r="AI3" s="43"/>
      <c r="AJ3" s="77"/>
    </row>
    <row r="4" spans="1:36" ht="18" customHeight="1" x14ac:dyDescent="0.3">
      <c r="A4" s="43"/>
      <c r="B4" s="106"/>
      <c r="C4" s="43"/>
      <c r="D4" s="43" t="s">
        <v>190</v>
      </c>
      <c r="E4" s="106"/>
      <c r="F4" s="126"/>
      <c r="G4" s="126"/>
      <c r="H4" s="126"/>
      <c r="I4" s="126"/>
      <c r="J4" s="41"/>
      <c r="K4" s="128"/>
      <c r="L4" s="8"/>
      <c r="M4" s="8"/>
      <c r="N4" s="8"/>
      <c r="O4" s="8" t="s">
        <v>112</v>
      </c>
      <c r="P4" s="8" t="s">
        <v>129</v>
      </c>
      <c r="Q4" s="127"/>
      <c r="R4" s="127"/>
      <c r="S4" s="127"/>
      <c r="T4" s="49">
        <v>85.358000000000004</v>
      </c>
      <c r="U4" s="49">
        <f t="shared" si="0"/>
        <v>0</v>
      </c>
      <c r="V4" s="49">
        <f>+S4*65</f>
        <v>0</v>
      </c>
      <c r="W4" s="49">
        <f t="shared" si="1"/>
        <v>0</v>
      </c>
      <c r="X4" s="8"/>
      <c r="Y4" s="61"/>
      <c r="Z4" s="8"/>
      <c r="AA4" s="8"/>
      <c r="AB4" s="79"/>
      <c r="AC4" s="8"/>
      <c r="AD4" s="8"/>
      <c r="AE4" s="8"/>
      <c r="AF4" s="8"/>
      <c r="AG4" s="50"/>
      <c r="AH4" s="8"/>
      <c r="AI4" s="43"/>
      <c r="AJ4" s="77"/>
    </row>
    <row r="5" spans="1:36" ht="18" customHeight="1" x14ac:dyDescent="0.3">
      <c r="A5" s="43"/>
      <c r="B5" s="106"/>
      <c r="C5" s="43"/>
      <c r="D5" s="43" t="s">
        <v>190</v>
      </c>
      <c r="E5" s="106"/>
      <c r="F5" s="126"/>
      <c r="G5" s="126"/>
      <c r="H5" s="126"/>
      <c r="I5" s="126"/>
      <c r="J5" s="41"/>
      <c r="K5" s="128"/>
      <c r="L5" s="8"/>
      <c r="M5" s="8"/>
      <c r="N5" s="8"/>
      <c r="O5" s="8" t="s">
        <v>113</v>
      </c>
      <c r="P5" s="8" t="s">
        <v>130</v>
      </c>
      <c r="Q5" s="127"/>
      <c r="R5" s="127"/>
      <c r="S5" s="127"/>
      <c r="T5" s="49">
        <v>157.584</v>
      </c>
      <c r="U5" s="49">
        <f t="shared" si="0"/>
        <v>0</v>
      </c>
      <c r="V5" s="49">
        <f>+S5*120</f>
        <v>0</v>
      </c>
      <c r="W5" s="49">
        <f t="shared" si="1"/>
        <v>0</v>
      </c>
      <c r="X5" s="8"/>
      <c r="Y5" s="61"/>
      <c r="Z5" s="8"/>
      <c r="AA5" s="8"/>
      <c r="AB5" s="79"/>
      <c r="AC5" s="8"/>
      <c r="AD5" s="8"/>
      <c r="AE5" s="8"/>
      <c r="AF5" s="8"/>
      <c r="AG5" s="50"/>
      <c r="AH5" s="8"/>
      <c r="AI5" s="43"/>
      <c r="AJ5" s="77"/>
    </row>
    <row r="6" spans="1:36" ht="18" customHeight="1" x14ac:dyDescent="0.3">
      <c r="A6" s="43"/>
      <c r="B6" s="106"/>
      <c r="C6" s="43"/>
      <c r="D6" s="43" t="s">
        <v>190</v>
      </c>
      <c r="E6" s="106"/>
      <c r="F6" s="126"/>
      <c r="G6" s="126"/>
      <c r="H6" s="126"/>
      <c r="I6" s="126"/>
      <c r="J6" s="41"/>
      <c r="K6" s="128"/>
      <c r="L6" s="8"/>
      <c r="M6" s="8"/>
      <c r="N6" s="8"/>
      <c r="O6" s="8" t="s">
        <v>114</v>
      </c>
      <c r="P6" s="8" t="s">
        <v>131</v>
      </c>
      <c r="Q6" s="127"/>
      <c r="R6" s="127"/>
      <c r="S6" s="127"/>
      <c r="T6" s="49">
        <v>40.709199999999996</v>
      </c>
      <c r="U6" s="49">
        <f t="shared" si="0"/>
        <v>0</v>
      </c>
      <c r="V6" s="49">
        <f>+S6*31</f>
        <v>0</v>
      </c>
      <c r="W6" s="49">
        <f t="shared" si="1"/>
        <v>0</v>
      </c>
      <c r="X6" s="8"/>
      <c r="Y6" s="61"/>
      <c r="Z6" s="8"/>
      <c r="AA6" s="8"/>
      <c r="AB6" s="79"/>
      <c r="AC6" s="8"/>
      <c r="AD6" s="8"/>
      <c r="AE6" s="8"/>
      <c r="AF6" s="8"/>
      <c r="AG6" s="50"/>
      <c r="AH6" s="8"/>
      <c r="AI6" s="43"/>
      <c r="AJ6" s="77"/>
    </row>
    <row r="7" spans="1:36" ht="18" customHeight="1" x14ac:dyDescent="0.3">
      <c r="A7" s="43"/>
      <c r="B7" s="106"/>
      <c r="C7" s="43"/>
      <c r="D7" s="43" t="s">
        <v>190</v>
      </c>
      <c r="E7" s="106"/>
      <c r="F7" s="126"/>
      <c r="G7" s="126"/>
      <c r="H7" s="126"/>
      <c r="I7" s="126"/>
      <c r="J7" s="41"/>
      <c r="K7" s="128"/>
      <c r="L7" s="8"/>
      <c r="M7" s="8"/>
      <c r="N7" s="8"/>
      <c r="O7" s="8" t="s">
        <v>115</v>
      </c>
      <c r="P7" s="8"/>
      <c r="Q7" s="8"/>
      <c r="R7" s="8"/>
      <c r="S7" s="8"/>
      <c r="T7" s="49"/>
      <c r="U7" s="49"/>
      <c r="V7" s="49"/>
      <c r="W7" s="49"/>
      <c r="X7" s="127" t="s">
        <v>133</v>
      </c>
      <c r="Y7" s="129"/>
      <c r="Z7" s="8"/>
      <c r="AA7" s="130">
        <f>+AB7+AB7*31.65/100</f>
        <v>658.25</v>
      </c>
      <c r="AB7" s="131">
        <v>500</v>
      </c>
      <c r="AC7" s="60"/>
      <c r="AD7" s="8"/>
      <c r="AE7" s="8"/>
      <c r="AF7" s="8"/>
      <c r="AG7" s="50"/>
      <c r="AH7" s="8"/>
      <c r="AI7" s="43"/>
      <c r="AJ7" s="77"/>
    </row>
    <row r="8" spans="1:36" ht="18" customHeight="1" x14ac:dyDescent="0.3">
      <c r="A8" s="43"/>
      <c r="B8" s="106"/>
      <c r="C8" s="43"/>
      <c r="D8" s="43" t="s">
        <v>190</v>
      </c>
      <c r="E8" s="106"/>
      <c r="F8" s="126"/>
      <c r="G8" s="126"/>
      <c r="H8" s="126"/>
      <c r="I8" s="126"/>
      <c r="J8" s="41"/>
      <c r="K8" s="128"/>
      <c r="L8" s="8"/>
      <c r="M8" s="8"/>
      <c r="N8" s="8"/>
      <c r="O8" s="8" t="s">
        <v>115</v>
      </c>
      <c r="P8" s="8"/>
      <c r="Q8" s="8"/>
      <c r="R8" s="8"/>
      <c r="S8" s="8"/>
      <c r="T8" s="49"/>
      <c r="U8" s="49"/>
      <c r="V8" s="49"/>
      <c r="W8" s="49"/>
      <c r="X8" s="127" t="s">
        <v>133</v>
      </c>
      <c r="Y8" s="129"/>
      <c r="Z8" s="8"/>
      <c r="AA8" s="130">
        <f t="shared" ref="AA8:AA23" si="2">+AB8+AB8*31.65/100</f>
        <v>658.25</v>
      </c>
      <c r="AB8" s="131">
        <v>500</v>
      </c>
      <c r="AC8" s="8"/>
      <c r="AD8" s="8"/>
      <c r="AE8" s="8"/>
      <c r="AF8" s="8"/>
      <c r="AG8" s="50"/>
      <c r="AH8" s="8"/>
      <c r="AI8" s="43"/>
      <c r="AJ8" s="77"/>
    </row>
    <row r="9" spans="1:36" ht="18" customHeight="1" x14ac:dyDescent="0.3">
      <c r="A9" s="43"/>
      <c r="B9" s="106"/>
      <c r="C9" s="43"/>
      <c r="D9" s="43" t="s">
        <v>190</v>
      </c>
      <c r="E9" s="106"/>
      <c r="F9" s="126"/>
      <c r="G9" s="126"/>
      <c r="H9" s="126"/>
      <c r="I9" s="126"/>
      <c r="J9" s="41"/>
      <c r="K9" s="128"/>
      <c r="L9" s="8"/>
      <c r="M9" s="8"/>
      <c r="N9" s="8"/>
      <c r="O9" s="8" t="s">
        <v>115</v>
      </c>
      <c r="P9" s="8"/>
      <c r="Q9" s="8"/>
      <c r="R9" s="8"/>
      <c r="S9" s="8"/>
      <c r="T9" s="49"/>
      <c r="U9" s="49"/>
      <c r="V9" s="49"/>
      <c r="W9" s="49"/>
      <c r="X9" s="127" t="s">
        <v>133</v>
      </c>
      <c r="Y9" s="129"/>
      <c r="Z9" s="8"/>
      <c r="AA9" s="130">
        <f t="shared" si="2"/>
        <v>658.25</v>
      </c>
      <c r="AB9" s="131">
        <v>500</v>
      </c>
      <c r="AC9" s="8"/>
      <c r="AD9" s="8"/>
      <c r="AE9" s="8"/>
      <c r="AF9" s="8"/>
      <c r="AG9" s="50"/>
      <c r="AH9" s="8"/>
      <c r="AI9" s="43"/>
      <c r="AJ9" s="77"/>
    </row>
    <row r="10" spans="1:36" ht="18" customHeight="1" x14ac:dyDescent="0.3">
      <c r="A10" s="43"/>
      <c r="B10" s="106"/>
      <c r="C10" s="43"/>
      <c r="D10" s="43" t="s">
        <v>190</v>
      </c>
      <c r="E10" s="106"/>
      <c r="F10" s="126"/>
      <c r="G10" s="126"/>
      <c r="H10" s="126"/>
      <c r="I10" s="126"/>
      <c r="J10" s="41"/>
      <c r="K10" s="128"/>
      <c r="L10" s="8"/>
      <c r="M10" s="8"/>
      <c r="N10" s="8"/>
      <c r="O10" s="8" t="s">
        <v>115</v>
      </c>
      <c r="P10" s="8"/>
      <c r="Q10" s="8"/>
      <c r="R10" s="8"/>
      <c r="S10" s="8"/>
      <c r="T10" s="49"/>
      <c r="U10" s="49"/>
      <c r="V10" s="49"/>
      <c r="W10" s="49"/>
      <c r="X10" s="127" t="s">
        <v>133</v>
      </c>
      <c r="Y10" s="129"/>
      <c r="Z10" s="8"/>
      <c r="AA10" s="130">
        <f t="shared" si="2"/>
        <v>658.25</v>
      </c>
      <c r="AB10" s="131">
        <v>500</v>
      </c>
      <c r="AC10" s="8"/>
      <c r="AD10" s="8"/>
      <c r="AE10" s="8"/>
      <c r="AF10" s="8"/>
      <c r="AG10" s="50"/>
      <c r="AH10" s="8"/>
      <c r="AI10" s="43"/>
      <c r="AJ10" s="77"/>
    </row>
    <row r="11" spans="1:36" ht="18" customHeight="1" x14ac:dyDescent="0.3">
      <c r="A11" s="43"/>
      <c r="B11" s="106"/>
      <c r="C11" s="43"/>
      <c r="D11" s="43" t="s">
        <v>190</v>
      </c>
      <c r="E11" s="106"/>
      <c r="F11" s="126"/>
      <c r="G11" s="126"/>
      <c r="H11" s="126"/>
      <c r="I11" s="126"/>
      <c r="J11" s="41"/>
      <c r="K11" s="128"/>
      <c r="L11" s="8"/>
      <c r="M11" s="8"/>
      <c r="N11" s="8"/>
      <c r="O11" s="8" t="s">
        <v>115</v>
      </c>
      <c r="P11" s="8"/>
      <c r="Q11" s="8"/>
      <c r="R11" s="8"/>
      <c r="S11" s="8"/>
      <c r="T11" s="49"/>
      <c r="U11" s="49"/>
      <c r="V11" s="49"/>
      <c r="W11" s="49"/>
      <c r="X11" s="127" t="s">
        <v>133</v>
      </c>
      <c r="Y11" s="129"/>
      <c r="Z11" s="8"/>
      <c r="AA11" s="130">
        <f t="shared" si="2"/>
        <v>658.25</v>
      </c>
      <c r="AB11" s="131">
        <v>500</v>
      </c>
      <c r="AC11" s="8"/>
      <c r="AD11" s="8"/>
      <c r="AE11" s="8"/>
      <c r="AF11" s="8"/>
      <c r="AG11" s="50"/>
      <c r="AH11" s="8"/>
      <c r="AI11" s="43"/>
      <c r="AJ11" s="77"/>
    </row>
    <row r="12" spans="1:36" ht="18" customHeight="1" x14ac:dyDescent="0.3">
      <c r="A12" s="43"/>
      <c r="B12" s="106"/>
      <c r="C12" s="43"/>
      <c r="D12" s="43" t="s">
        <v>190</v>
      </c>
      <c r="E12" s="106"/>
      <c r="F12" s="126"/>
      <c r="G12" s="126"/>
      <c r="H12" s="126"/>
      <c r="I12" s="126"/>
      <c r="J12" s="41"/>
      <c r="K12" s="128"/>
      <c r="L12" s="8"/>
      <c r="M12" s="8"/>
      <c r="N12" s="8"/>
      <c r="O12" s="8" t="s">
        <v>115</v>
      </c>
      <c r="P12" s="8"/>
      <c r="Q12" s="8"/>
      <c r="R12" s="8"/>
      <c r="S12" s="8"/>
      <c r="T12" s="49"/>
      <c r="U12" s="49"/>
      <c r="V12" s="49"/>
      <c r="W12" s="49"/>
      <c r="X12" s="127" t="s">
        <v>133</v>
      </c>
      <c r="Y12" s="129"/>
      <c r="Z12" s="8"/>
      <c r="AA12" s="130">
        <f t="shared" si="2"/>
        <v>658.25</v>
      </c>
      <c r="AB12" s="131">
        <v>500</v>
      </c>
      <c r="AC12" s="8"/>
      <c r="AD12" s="8"/>
      <c r="AE12" s="8"/>
      <c r="AF12" s="8"/>
      <c r="AG12" s="50"/>
      <c r="AH12" s="8"/>
      <c r="AI12" s="43"/>
      <c r="AJ12" s="77"/>
    </row>
    <row r="13" spans="1:36" ht="18" customHeight="1" x14ac:dyDescent="0.3">
      <c r="A13" s="43"/>
      <c r="B13" s="106"/>
      <c r="C13" s="43"/>
      <c r="D13" s="43" t="s">
        <v>190</v>
      </c>
      <c r="E13" s="106"/>
      <c r="F13" s="126"/>
      <c r="G13" s="126"/>
      <c r="H13" s="126"/>
      <c r="I13" s="126"/>
      <c r="J13" s="41"/>
      <c r="K13" s="128"/>
      <c r="L13" s="8"/>
      <c r="M13" s="8"/>
      <c r="N13" s="8"/>
      <c r="O13" s="8" t="s">
        <v>115</v>
      </c>
      <c r="P13" s="8"/>
      <c r="Q13" s="8"/>
      <c r="R13" s="8"/>
      <c r="S13" s="8"/>
      <c r="T13" s="49"/>
      <c r="U13" s="49"/>
      <c r="V13" s="49"/>
      <c r="W13" s="49"/>
      <c r="X13" s="127" t="s">
        <v>133</v>
      </c>
      <c r="Y13" s="129"/>
      <c r="Z13" s="8"/>
      <c r="AA13" s="130">
        <f t="shared" si="2"/>
        <v>658.25</v>
      </c>
      <c r="AB13" s="131">
        <v>500</v>
      </c>
      <c r="AC13" s="8"/>
      <c r="AD13" s="8"/>
      <c r="AE13" s="8"/>
      <c r="AF13" s="8"/>
      <c r="AG13" s="50"/>
      <c r="AH13" s="8"/>
      <c r="AI13" s="43"/>
      <c r="AJ13" s="77"/>
    </row>
    <row r="14" spans="1:36" ht="18" customHeight="1" x14ac:dyDescent="0.3">
      <c r="A14" s="43"/>
      <c r="B14" s="106"/>
      <c r="C14" s="43"/>
      <c r="D14" s="43" t="s">
        <v>190</v>
      </c>
      <c r="E14" s="106"/>
      <c r="F14" s="126"/>
      <c r="G14" s="126"/>
      <c r="H14" s="126"/>
      <c r="I14" s="126"/>
      <c r="J14" s="41"/>
      <c r="K14" s="128"/>
      <c r="L14" s="8"/>
      <c r="M14" s="8"/>
      <c r="N14" s="8"/>
      <c r="O14" s="8" t="s">
        <v>115</v>
      </c>
      <c r="P14" s="8"/>
      <c r="Q14" s="8"/>
      <c r="R14" s="8"/>
      <c r="S14" s="8"/>
      <c r="T14" s="49"/>
      <c r="U14" s="49"/>
      <c r="V14" s="49"/>
      <c r="W14" s="49"/>
      <c r="X14" s="127" t="s">
        <v>133</v>
      </c>
      <c r="Y14" s="129"/>
      <c r="Z14" s="8"/>
      <c r="AA14" s="130">
        <f t="shared" si="2"/>
        <v>658.25</v>
      </c>
      <c r="AB14" s="131">
        <v>500</v>
      </c>
      <c r="AC14" s="8"/>
      <c r="AD14" s="8"/>
      <c r="AE14" s="8"/>
      <c r="AF14" s="8"/>
      <c r="AG14" s="50"/>
      <c r="AH14" s="8"/>
      <c r="AI14" s="43"/>
      <c r="AJ14" s="77"/>
    </row>
    <row r="15" spans="1:36" ht="18" customHeight="1" x14ac:dyDescent="0.3">
      <c r="A15" s="43"/>
      <c r="B15" s="106"/>
      <c r="C15" s="43"/>
      <c r="D15" s="43" t="s">
        <v>190</v>
      </c>
      <c r="E15" s="106"/>
      <c r="F15" s="126"/>
      <c r="G15" s="126"/>
      <c r="H15" s="126"/>
      <c r="I15" s="126"/>
      <c r="J15" s="42"/>
      <c r="K15" s="128"/>
      <c r="L15" s="8"/>
      <c r="M15" s="8"/>
      <c r="N15" s="8"/>
      <c r="O15" s="8" t="s">
        <v>115</v>
      </c>
      <c r="P15" s="8"/>
      <c r="Q15" s="8"/>
      <c r="R15" s="8"/>
      <c r="S15" s="8"/>
      <c r="T15" s="49"/>
      <c r="U15" s="49"/>
      <c r="V15" s="49"/>
      <c r="W15" s="49"/>
      <c r="X15" s="127" t="s">
        <v>133</v>
      </c>
      <c r="Y15" s="129"/>
      <c r="Z15" s="8"/>
      <c r="AA15" s="130">
        <f t="shared" si="2"/>
        <v>658.25</v>
      </c>
      <c r="AB15" s="131">
        <v>500</v>
      </c>
      <c r="AC15" s="8"/>
      <c r="AD15" s="8"/>
      <c r="AE15" s="8"/>
      <c r="AF15" s="8"/>
      <c r="AG15" s="50"/>
      <c r="AH15" s="8"/>
      <c r="AI15" s="43"/>
      <c r="AJ15" s="77"/>
    </row>
    <row r="16" spans="1:36" ht="18" customHeight="1" x14ac:dyDescent="0.3">
      <c r="A16" s="43"/>
      <c r="B16" s="106"/>
      <c r="C16" s="43"/>
      <c r="D16" s="43" t="s">
        <v>190</v>
      </c>
      <c r="E16" s="106"/>
      <c r="F16" s="126"/>
      <c r="G16" s="126"/>
      <c r="H16" s="126"/>
      <c r="I16" s="126"/>
      <c r="J16" s="42"/>
      <c r="K16" s="128"/>
      <c r="L16" s="8"/>
      <c r="M16" s="8"/>
      <c r="N16" s="8"/>
      <c r="O16" s="8" t="s">
        <v>115</v>
      </c>
      <c r="P16" s="8"/>
      <c r="Q16" s="8"/>
      <c r="R16" s="8"/>
      <c r="S16" s="8"/>
      <c r="T16" s="49"/>
      <c r="U16" s="49"/>
      <c r="V16" s="49"/>
      <c r="W16" s="49"/>
      <c r="X16" s="127" t="s">
        <v>133</v>
      </c>
      <c r="Y16" s="129"/>
      <c r="Z16" s="8"/>
      <c r="AA16" s="130">
        <f t="shared" si="2"/>
        <v>658.25</v>
      </c>
      <c r="AB16" s="131">
        <v>500</v>
      </c>
      <c r="AC16" s="8"/>
      <c r="AD16" s="8"/>
      <c r="AE16" s="8"/>
      <c r="AF16" s="8"/>
      <c r="AG16" s="50"/>
      <c r="AH16" s="8"/>
      <c r="AI16" s="43"/>
      <c r="AJ16" s="77"/>
    </row>
    <row r="17" spans="1:36" ht="18" customHeight="1" x14ac:dyDescent="0.3">
      <c r="A17" s="43"/>
      <c r="B17" s="106"/>
      <c r="C17" s="43"/>
      <c r="D17" s="43" t="s">
        <v>190</v>
      </c>
      <c r="E17" s="106"/>
      <c r="F17" s="126"/>
      <c r="G17" s="126"/>
      <c r="H17" s="126"/>
      <c r="I17" s="126"/>
      <c r="J17" s="41"/>
      <c r="K17" s="128"/>
      <c r="L17" s="8"/>
      <c r="M17" s="8"/>
      <c r="N17" s="8"/>
      <c r="O17" s="8" t="s">
        <v>115</v>
      </c>
      <c r="P17" s="8"/>
      <c r="Q17" s="8"/>
      <c r="R17" s="8"/>
      <c r="S17" s="8"/>
      <c r="T17" s="49"/>
      <c r="U17" s="49"/>
      <c r="V17" s="49"/>
      <c r="W17" s="49"/>
      <c r="X17" s="127" t="s">
        <v>133</v>
      </c>
      <c r="Y17" s="129"/>
      <c r="Z17" s="8"/>
      <c r="AA17" s="130">
        <f t="shared" si="2"/>
        <v>658.25</v>
      </c>
      <c r="AB17" s="131">
        <v>500</v>
      </c>
      <c r="AC17" s="8"/>
      <c r="AD17" s="8"/>
      <c r="AE17" s="8"/>
      <c r="AF17" s="8"/>
      <c r="AG17" s="50"/>
      <c r="AH17" s="8"/>
      <c r="AI17" s="43"/>
      <c r="AJ17" s="77"/>
    </row>
    <row r="18" spans="1:36" ht="18" customHeight="1" x14ac:dyDescent="0.3">
      <c r="A18" s="43"/>
      <c r="B18" s="106"/>
      <c r="C18" s="43"/>
      <c r="D18" s="43" t="s">
        <v>190</v>
      </c>
      <c r="E18" s="106"/>
      <c r="F18" s="126"/>
      <c r="G18" s="126"/>
      <c r="H18" s="126"/>
      <c r="I18" s="126"/>
      <c r="J18" s="41"/>
      <c r="K18" s="128"/>
      <c r="L18" s="8"/>
      <c r="M18" s="8"/>
      <c r="N18" s="8"/>
      <c r="O18" s="8" t="s">
        <v>115</v>
      </c>
      <c r="P18" s="8"/>
      <c r="Q18" s="8"/>
      <c r="R18" s="8"/>
      <c r="S18" s="8"/>
      <c r="T18" s="49"/>
      <c r="U18" s="49"/>
      <c r="V18" s="49"/>
      <c r="W18" s="49"/>
      <c r="X18" s="127" t="s">
        <v>133</v>
      </c>
      <c r="Y18" s="129"/>
      <c r="Z18" s="8"/>
      <c r="AA18" s="130">
        <f t="shared" si="2"/>
        <v>658.25</v>
      </c>
      <c r="AB18" s="131">
        <v>500</v>
      </c>
      <c r="AC18" s="8"/>
      <c r="AD18" s="8"/>
      <c r="AE18" s="8"/>
      <c r="AF18" s="8"/>
      <c r="AG18" s="50"/>
      <c r="AH18" s="8"/>
      <c r="AI18" s="43"/>
      <c r="AJ18" s="77"/>
    </row>
    <row r="19" spans="1:36" ht="18" customHeight="1" x14ac:dyDescent="0.3">
      <c r="A19" s="43"/>
      <c r="B19" s="106"/>
      <c r="C19" s="43"/>
      <c r="D19" s="43" t="s">
        <v>190</v>
      </c>
      <c r="E19" s="106"/>
      <c r="F19" s="126"/>
      <c r="G19" s="126"/>
      <c r="H19" s="126"/>
      <c r="I19" s="126"/>
      <c r="J19" s="41"/>
      <c r="K19" s="128"/>
      <c r="L19" s="8"/>
      <c r="M19" s="8"/>
      <c r="N19" s="8"/>
      <c r="O19" s="8" t="s">
        <v>115</v>
      </c>
      <c r="P19" s="8"/>
      <c r="Q19" s="8"/>
      <c r="R19" s="8"/>
      <c r="S19" s="8"/>
      <c r="T19" s="49"/>
      <c r="U19" s="49"/>
      <c r="V19" s="49"/>
      <c r="W19" s="49"/>
      <c r="X19" s="127" t="s">
        <v>133</v>
      </c>
      <c r="Y19" s="129"/>
      <c r="Z19" s="8"/>
      <c r="AA19" s="130">
        <f t="shared" si="2"/>
        <v>658.25</v>
      </c>
      <c r="AB19" s="131">
        <v>500</v>
      </c>
      <c r="AC19" s="8"/>
      <c r="AD19" s="8"/>
      <c r="AE19" s="8"/>
      <c r="AF19" s="8"/>
      <c r="AG19" s="50"/>
      <c r="AH19" s="8"/>
      <c r="AI19" s="43"/>
      <c r="AJ19" s="77"/>
    </row>
    <row r="20" spans="1:36" x14ac:dyDescent="0.25">
      <c r="A20" s="43"/>
      <c r="B20" s="106"/>
      <c r="C20" s="43"/>
      <c r="D20" s="43" t="s">
        <v>190</v>
      </c>
      <c r="E20" s="106"/>
      <c r="F20" s="127"/>
      <c r="G20" s="127"/>
      <c r="H20" s="127"/>
      <c r="I20" s="127"/>
      <c r="J20" s="51"/>
      <c r="K20" s="127"/>
      <c r="L20" s="8"/>
      <c r="M20" s="8"/>
      <c r="N20" s="8"/>
      <c r="O20" s="8" t="s">
        <v>115</v>
      </c>
      <c r="P20" s="8"/>
      <c r="Q20" s="8"/>
      <c r="R20" s="8"/>
      <c r="S20" s="8"/>
      <c r="T20" s="49"/>
      <c r="U20" s="49"/>
      <c r="V20" s="49"/>
      <c r="W20" s="49"/>
      <c r="X20" s="127" t="s">
        <v>133</v>
      </c>
      <c r="Y20" s="129"/>
      <c r="Z20" s="8"/>
      <c r="AA20" s="130">
        <f t="shared" si="2"/>
        <v>658.25</v>
      </c>
      <c r="AB20" s="131">
        <v>500</v>
      </c>
      <c r="AC20" s="49"/>
      <c r="AD20" s="49"/>
      <c r="AE20" s="8"/>
      <c r="AF20" s="8"/>
      <c r="AG20" s="50"/>
      <c r="AH20" s="8"/>
      <c r="AI20" s="43"/>
      <c r="AJ20" s="77"/>
    </row>
    <row r="21" spans="1:36" x14ac:dyDescent="0.25">
      <c r="A21" s="43"/>
      <c r="B21" s="106"/>
      <c r="C21" s="43"/>
      <c r="D21" s="43" t="s">
        <v>190</v>
      </c>
      <c r="E21" s="106"/>
      <c r="F21" s="127"/>
      <c r="G21" s="127"/>
      <c r="H21" s="127"/>
      <c r="I21" s="127"/>
      <c r="J21" s="51"/>
      <c r="K21" s="127"/>
      <c r="L21" s="8"/>
      <c r="M21" s="8"/>
      <c r="N21" s="8"/>
      <c r="O21" s="8" t="s">
        <v>115</v>
      </c>
      <c r="P21" s="8"/>
      <c r="Q21" s="8"/>
      <c r="R21" s="8"/>
      <c r="S21" s="8"/>
      <c r="T21" s="49"/>
      <c r="U21" s="49"/>
      <c r="V21" s="49"/>
      <c r="W21" s="49"/>
      <c r="X21" s="127" t="s">
        <v>133</v>
      </c>
      <c r="Y21" s="127"/>
      <c r="Z21" s="8"/>
      <c r="AA21" s="130">
        <f t="shared" si="2"/>
        <v>658.25</v>
      </c>
      <c r="AB21" s="131">
        <v>500</v>
      </c>
      <c r="AC21" s="49"/>
      <c r="AD21" s="49"/>
      <c r="AE21" s="8"/>
      <c r="AF21" s="8"/>
      <c r="AG21" s="50"/>
      <c r="AH21" s="8"/>
      <c r="AI21" s="43"/>
      <c r="AJ21" s="77"/>
    </row>
    <row r="22" spans="1:36" x14ac:dyDescent="0.25">
      <c r="A22" s="43"/>
      <c r="B22" s="106"/>
      <c r="C22" s="43"/>
      <c r="D22" s="43" t="s">
        <v>190</v>
      </c>
      <c r="E22" s="106"/>
      <c r="F22" s="127"/>
      <c r="G22" s="127"/>
      <c r="H22" s="127"/>
      <c r="I22" s="127"/>
      <c r="J22" s="51"/>
      <c r="K22" s="127"/>
      <c r="L22" s="8"/>
      <c r="M22" s="8"/>
      <c r="N22" s="8"/>
      <c r="O22" s="8" t="s">
        <v>115</v>
      </c>
      <c r="P22" s="8"/>
      <c r="Q22" s="8"/>
      <c r="R22" s="8"/>
      <c r="S22" s="8"/>
      <c r="T22" s="49"/>
      <c r="U22" s="49"/>
      <c r="V22" s="49"/>
      <c r="W22" s="49"/>
      <c r="X22" s="127" t="s">
        <v>133</v>
      </c>
      <c r="Y22" s="127"/>
      <c r="Z22" s="8"/>
      <c r="AA22" s="130">
        <f t="shared" si="2"/>
        <v>658.25</v>
      </c>
      <c r="AB22" s="131">
        <v>500</v>
      </c>
      <c r="AC22" s="49"/>
      <c r="AD22" s="49"/>
      <c r="AE22" s="8"/>
      <c r="AF22" s="8"/>
      <c r="AG22" s="50"/>
      <c r="AH22" s="8"/>
      <c r="AI22" s="43"/>
      <c r="AJ22" s="77"/>
    </row>
    <row r="23" spans="1:36" x14ac:dyDescent="0.25">
      <c r="A23" s="43"/>
      <c r="B23" s="106"/>
      <c r="C23" s="43"/>
      <c r="D23" s="43" t="s">
        <v>190</v>
      </c>
      <c r="E23" s="106"/>
      <c r="F23" s="127"/>
      <c r="G23" s="127"/>
      <c r="H23" s="127"/>
      <c r="I23" s="127"/>
      <c r="J23" s="51"/>
      <c r="K23" s="127"/>
      <c r="L23" s="8"/>
      <c r="M23" s="8"/>
      <c r="N23" s="8"/>
      <c r="O23" s="8" t="s">
        <v>115</v>
      </c>
      <c r="P23" s="8"/>
      <c r="Q23" s="8"/>
      <c r="R23" s="8"/>
      <c r="S23" s="8"/>
      <c r="T23" s="49"/>
      <c r="U23" s="49"/>
      <c r="V23" s="49"/>
      <c r="W23" s="49"/>
      <c r="X23" s="127" t="s">
        <v>133</v>
      </c>
      <c r="Y23" s="127"/>
      <c r="Z23" s="8"/>
      <c r="AA23" s="130">
        <f t="shared" si="2"/>
        <v>658.25</v>
      </c>
      <c r="AB23" s="131">
        <v>500</v>
      </c>
      <c r="AC23" s="49"/>
      <c r="AD23" s="49"/>
      <c r="AE23" s="8"/>
      <c r="AF23" s="8"/>
      <c r="AG23" s="50"/>
      <c r="AH23" s="8"/>
      <c r="AI23" s="43"/>
      <c r="AJ23" s="77"/>
    </row>
    <row r="24" spans="1:36" x14ac:dyDescent="0.25">
      <c r="A24" s="43"/>
      <c r="B24" s="106"/>
      <c r="C24" s="8"/>
      <c r="D24" s="43"/>
      <c r="E24" s="43"/>
      <c r="F24" s="8"/>
      <c r="G24" s="8"/>
      <c r="H24" s="8"/>
      <c r="I24" s="8"/>
      <c r="J24" s="51"/>
      <c r="K24" s="8"/>
      <c r="L24" s="8"/>
      <c r="M24" s="8"/>
      <c r="N24" s="8"/>
      <c r="O24" s="8"/>
      <c r="P24" s="8"/>
      <c r="Q24" s="44"/>
      <c r="R24" s="44"/>
      <c r="S24" s="45"/>
      <c r="T24" s="46"/>
      <c r="U24" s="76"/>
      <c r="V24" s="47"/>
      <c r="W24" s="47"/>
      <c r="X24" s="8"/>
      <c r="Y24" s="8"/>
      <c r="Z24" s="8"/>
      <c r="AA24" s="48"/>
      <c r="AB24" s="47"/>
      <c r="AC24" s="49"/>
      <c r="AD24" s="49"/>
      <c r="AE24" s="8"/>
      <c r="AF24" s="8"/>
      <c r="AG24" s="50"/>
      <c r="AH24" s="8"/>
      <c r="AI24" s="43"/>
      <c r="AJ24" s="77"/>
    </row>
    <row r="25" spans="1:36" x14ac:dyDescent="0.25">
      <c r="A25" s="43"/>
      <c r="B25" s="43"/>
      <c r="C25" s="8"/>
      <c r="D25" s="43"/>
      <c r="E25" s="43"/>
      <c r="F25" s="8"/>
      <c r="G25" s="8"/>
      <c r="H25" s="8"/>
      <c r="I25" s="8"/>
      <c r="J25" s="51"/>
      <c r="K25" s="8"/>
      <c r="L25" s="8"/>
      <c r="M25" s="8"/>
      <c r="N25" s="8"/>
      <c r="O25" s="8"/>
      <c r="P25" s="8"/>
      <c r="Q25" s="44"/>
      <c r="R25" s="44"/>
      <c r="S25" s="45"/>
      <c r="T25" s="46"/>
      <c r="U25" s="76"/>
      <c r="V25" s="47"/>
      <c r="W25" s="47"/>
      <c r="X25" s="8"/>
      <c r="Y25" s="8"/>
      <c r="Z25" s="8"/>
      <c r="AA25" s="48"/>
      <c r="AB25" s="47"/>
      <c r="AC25" s="49"/>
      <c r="AD25" s="49"/>
      <c r="AE25" s="8"/>
      <c r="AF25" s="8"/>
      <c r="AG25" s="50"/>
      <c r="AH25" s="8"/>
      <c r="AI25" s="43"/>
      <c r="AJ25" s="77"/>
    </row>
    <row r="26" spans="1:36" x14ac:dyDescent="0.25">
      <c r="A26" s="43"/>
      <c r="B26" s="43"/>
      <c r="C26" s="8"/>
      <c r="D26" s="43"/>
      <c r="E26" s="43"/>
      <c r="F26" s="8"/>
      <c r="G26" s="8"/>
      <c r="H26" s="8"/>
      <c r="I26" s="8"/>
      <c r="J26" s="51"/>
      <c r="K26" s="8"/>
      <c r="L26" s="8"/>
      <c r="M26" s="8"/>
      <c r="N26" s="8"/>
      <c r="O26" s="8"/>
      <c r="P26" s="8"/>
      <c r="Q26" s="44"/>
      <c r="R26" s="44"/>
      <c r="S26" s="45"/>
      <c r="T26" s="46"/>
      <c r="U26" s="76"/>
      <c r="V26" s="47"/>
      <c r="W26" s="47"/>
      <c r="X26" s="8"/>
      <c r="Y26" s="8"/>
      <c r="Z26" s="8"/>
      <c r="AA26" s="48"/>
      <c r="AB26" s="47"/>
      <c r="AC26" s="49"/>
      <c r="AD26" s="49"/>
      <c r="AE26" s="8"/>
      <c r="AF26" s="8"/>
      <c r="AG26" s="50"/>
      <c r="AH26" s="8"/>
      <c r="AI26" s="43"/>
      <c r="AJ26" s="77"/>
    </row>
    <row r="27" spans="1:36" x14ac:dyDescent="0.25">
      <c r="A27" s="43"/>
      <c r="B27" s="43"/>
      <c r="C27" s="8"/>
      <c r="D27" s="43"/>
      <c r="E27" s="43"/>
      <c r="F27" s="8"/>
      <c r="G27" s="8"/>
      <c r="H27" s="8"/>
      <c r="I27" s="8"/>
      <c r="J27" s="51"/>
      <c r="K27" s="8"/>
      <c r="L27" s="8"/>
      <c r="M27" s="8"/>
      <c r="N27" s="8"/>
      <c r="O27" s="8"/>
      <c r="P27" s="8"/>
      <c r="Q27" s="44"/>
      <c r="R27" s="44"/>
      <c r="S27" s="45"/>
      <c r="T27" s="46"/>
      <c r="U27" s="76"/>
      <c r="V27" s="47"/>
      <c r="W27" s="47"/>
      <c r="X27" s="8"/>
      <c r="Y27" s="8"/>
      <c r="Z27" s="8"/>
      <c r="AA27" s="48"/>
      <c r="AB27" s="47"/>
      <c r="AC27" s="49"/>
      <c r="AD27" s="49"/>
      <c r="AE27" s="8"/>
      <c r="AF27" s="8"/>
      <c r="AG27" s="50"/>
      <c r="AH27" s="8"/>
      <c r="AI27" s="43"/>
      <c r="AJ27" s="77"/>
    </row>
    <row r="28" spans="1:36" x14ac:dyDescent="0.25">
      <c r="A28" s="43"/>
      <c r="B28" s="43"/>
      <c r="C28" s="8"/>
      <c r="D28" s="43"/>
      <c r="E28" s="43"/>
      <c r="F28" s="8"/>
      <c r="G28" s="8"/>
      <c r="H28" s="8"/>
      <c r="I28" s="8"/>
      <c r="J28" s="51"/>
      <c r="K28" s="8"/>
      <c r="L28" s="8"/>
      <c r="M28" s="8"/>
      <c r="N28" s="8"/>
      <c r="O28" s="8"/>
      <c r="P28" s="8"/>
      <c r="Q28" s="44"/>
      <c r="R28" s="44"/>
      <c r="S28" s="45"/>
      <c r="T28" s="46"/>
      <c r="U28" s="76"/>
      <c r="V28" s="47"/>
      <c r="W28" s="47"/>
      <c r="X28" s="8"/>
      <c r="Y28" s="8"/>
      <c r="Z28" s="8"/>
      <c r="AA28" s="48"/>
      <c r="AB28" s="47"/>
      <c r="AC28" s="49"/>
      <c r="AD28" s="49"/>
      <c r="AE28" s="8"/>
      <c r="AF28" s="8"/>
      <c r="AG28" s="50"/>
      <c r="AH28" s="8"/>
      <c r="AI28" s="43"/>
      <c r="AJ28" s="77"/>
    </row>
    <row r="29" spans="1:36" x14ac:dyDescent="0.25">
      <c r="A29" s="43"/>
      <c r="B29" s="43"/>
      <c r="C29" s="8"/>
      <c r="D29" s="43"/>
      <c r="E29" s="43"/>
      <c r="F29" s="8"/>
      <c r="G29" s="8"/>
      <c r="H29" s="8"/>
      <c r="I29" s="8"/>
      <c r="J29" s="51"/>
      <c r="K29" s="8"/>
      <c r="L29" s="8"/>
      <c r="M29" s="8"/>
      <c r="N29" s="8"/>
      <c r="O29" s="8"/>
      <c r="P29" s="8"/>
      <c r="Q29" s="44"/>
      <c r="R29" s="44"/>
      <c r="S29" s="45"/>
      <c r="T29" s="46"/>
      <c r="U29" s="76"/>
      <c r="V29" s="47"/>
      <c r="W29" s="47"/>
      <c r="X29" s="8"/>
      <c r="Y29" s="8"/>
      <c r="Z29" s="8"/>
      <c r="AA29" s="48"/>
      <c r="AB29" s="47"/>
      <c r="AC29" s="49"/>
      <c r="AD29" s="49"/>
      <c r="AE29" s="8"/>
      <c r="AF29" s="8"/>
      <c r="AG29" s="50"/>
      <c r="AH29" s="8"/>
      <c r="AI29" s="43"/>
      <c r="AJ29" s="77"/>
    </row>
    <row r="30" spans="1:36" x14ac:dyDescent="0.25">
      <c r="A30" s="43"/>
      <c r="B30" s="43"/>
      <c r="C30" s="8"/>
      <c r="D30" s="43"/>
      <c r="E30" s="43"/>
      <c r="F30" s="8"/>
      <c r="G30" s="8"/>
      <c r="H30" s="8"/>
      <c r="I30" s="8"/>
      <c r="J30" s="51"/>
      <c r="K30" s="8"/>
      <c r="L30" s="8"/>
      <c r="M30" s="8"/>
      <c r="N30" s="8"/>
      <c r="O30" s="8"/>
      <c r="P30" s="8"/>
      <c r="Q30" s="44"/>
      <c r="R30" s="44"/>
      <c r="S30" s="45"/>
      <c r="T30" s="46"/>
      <c r="U30" s="76"/>
      <c r="V30" s="47"/>
      <c r="W30" s="47"/>
      <c r="X30" s="8"/>
      <c r="Y30" s="8"/>
      <c r="Z30" s="8"/>
      <c r="AA30" s="48"/>
      <c r="AB30" s="47"/>
      <c r="AC30" s="49"/>
      <c r="AD30" s="49"/>
      <c r="AE30" s="8"/>
      <c r="AF30" s="8"/>
      <c r="AG30" s="50"/>
      <c r="AH30" s="8"/>
      <c r="AI30" s="43"/>
      <c r="AJ30" s="77"/>
    </row>
    <row r="31" spans="1:36" x14ac:dyDescent="0.25">
      <c r="A31" s="43"/>
      <c r="B31" s="43"/>
      <c r="C31" s="8"/>
      <c r="D31" s="43"/>
      <c r="E31" s="43"/>
      <c r="F31" s="8"/>
      <c r="G31" s="8"/>
      <c r="H31" s="8"/>
      <c r="I31" s="8"/>
      <c r="J31" s="51"/>
      <c r="K31" s="8"/>
      <c r="L31" s="8"/>
      <c r="M31" s="8"/>
      <c r="N31" s="8"/>
      <c r="O31" s="8"/>
      <c r="P31" s="8"/>
      <c r="Q31" s="44"/>
      <c r="R31" s="44"/>
      <c r="S31" s="45"/>
      <c r="T31" s="46"/>
      <c r="U31" s="76"/>
      <c r="V31" s="47"/>
      <c r="W31" s="47"/>
      <c r="X31" s="8"/>
      <c r="Y31" s="8"/>
      <c r="Z31" s="8"/>
      <c r="AA31" s="48"/>
      <c r="AB31" s="47"/>
      <c r="AC31" s="49"/>
      <c r="AD31" s="49"/>
      <c r="AE31" s="8"/>
      <c r="AF31" s="8"/>
      <c r="AG31" s="50"/>
      <c r="AH31" s="8"/>
      <c r="AI31" s="43"/>
      <c r="AJ31" s="77"/>
    </row>
    <row r="32" spans="1:36" x14ac:dyDescent="0.25">
      <c r="A32" s="43"/>
      <c r="B32" s="43"/>
      <c r="C32" s="8"/>
      <c r="D32" s="43"/>
      <c r="E32" s="43"/>
      <c r="F32" s="8"/>
      <c r="G32" s="8"/>
      <c r="H32" s="8"/>
      <c r="I32" s="8"/>
      <c r="J32" s="51"/>
      <c r="K32" s="8"/>
      <c r="L32" s="8"/>
      <c r="M32" s="8"/>
      <c r="N32" s="8"/>
      <c r="O32" s="8"/>
      <c r="P32" s="8"/>
      <c r="Q32" s="44"/>
      <c r="R32" s="44"/>
      <c r="S32" s="45"/>
      <c r="T32" s="46"/>
      <c r="U32" s="76"/>
      <c r="V32" s="47"/>
      <c r="W32" s="47"/>
      <c r="X32" s="8"/>
      <c r="Y32" s="8"/>
      <c r="Z32" s="8"/>
      <c r="AA32" s="48"/>
      <c r="AB32" s="47"/>
      <c r="AC32" s="49"/>
      <c r="AD32" s="49"/>
      <c r="AE32" s="8"/>
      <c r="AF32" s="8"/>
      <c r="AG32" s="50"/>
      <c r="AH32" s="8"/>
      <c r="AI32" s="43"/>
      <c r="AJ32" s="77"/>
    </row>
    <row r="33" spans="1:36" x14ac:dyDescent="0.25">
      <c r="A33" s="43"/>
      <c r="B33" s="43"/>
      <c r="C33" s="8"/>
      <c r="D33" s="43"/>
      <c r="E33" s="43"/>
      <c r="F33" s="8"/>
      <c r="G33" s="8"/>
      <c r="H33" s="8"/>
      <c r="I33" s="8"/>
      <c r="J33" s="51"/>
      <c r="K33" s="8"/>
      <c r="L33" s="8"/>
      <c r="M33" s="8"/>
      <c r="N33" s="8"/>
      <c r="O33" s="8"/>
      <c r="P33" s="8"/>
      <c r="Q33" s="44"/>
      <c r="R33" s="44"/>
      <c r="S33" s="45"/>
      <c r="T33" s="46"/>
      <c r="U33" s="76"/>
      <c r="V33" s="47"/>
      <c r="W33" s="47"/>
      <c r="X33" s="8"/>
      <c r="Y33" s="8"/>
      <c r="Z33" s="8"/>
      <c r="AA33" s="48"/>
      <c r="AB33" s="47"/>
      <c r="AC33" s="49"/>
      <c r="AD33" s="49"/>
      <c r="AE33" s="8"/>
      <c r="AF33" s="8"/>
      <c r="AG33" s="50"/>
      <c r="AH33" s="8"/>
      <c r="AI33" s="43"/>
      <c r="AJ33" s="77"/>
    </row>
    <row r="34" spans="1:36" x14ac:dyDescent="0.25">
      <c r="A34" s="43"/>
      <c r="B34" s="43"/>
      <c r="C34" s="8"/>
      <c r="D34" s="43"/>
      <c r="E34" s="43"/>
      <c r="F34" s="8"/>
      <c r="G34" s="8"/>
      <c r="H34" s="8"/>
      <c r="I34" s="8"/>
      <c r="J34" s="51"/>
      <c r="K34" s="8"/>
      <c r="L34" s="8"/>
      <c r="M34" s="8"/>
      <c r="N34" s="8"/>
      <c r="O34" s="8"/>
      <c r="P34" s="8"/>
      <c r="Q34" s="44"/>
      <c r="R34" s="44"/>
      <c r="S34" s="45"/>
      <c r="T34" s="46"/>
      <c r="U34" s="76"/>
      <c r="V34" s="47"/>
      <c r="W34" s="47"/>
      <c r="X34" s="8"/>
      <c r="Y34" s="8"/>
      <c r="Z34" s="8"/>
      <c r="AA34" s="48"/>
      <c r="AB34" s="47"/>
      <c r="AC34" s="49"/>
      <c r="AD34" s="49"/>
      <c r="AE34" s="8"/>
      <c r="AF34" s="8"/>
      <c r="AG34" s="50"/>
      <c r="AH34" s="8"/>
      <c r="AI34" s="43"/>
      <c r="AJ34" s="77"/>
    </row>
    <row r="35" spans="1:36" x14ac:dyDescent="0.25">
      <c r="A35" s="43"/>
      <c r="B35" s="43"/>
      <c r="C35" s="8"/>
      <c r="D35" s="43"/>
      <c r="E35" s="43"/>
      <c r="F35" s="8"/>
      <c r="G35" s="8"/>
      <c r="H35" s="8"/>
      <c r="I35" s="8"/>
      <c r="J35" s="51"/>
      <c r="K35" s="8"/>
      <c r="L35" s="8"/>
      <c r="M35" s="8"/>
      <c r="N35" s="8"/>
      <c r="O35" s="8"/>
      <c r="P35" s="8"/>
      <c r="Q35" s="44"/>
      <c r="R35" s="44"/>
      <c r="S35" s="45"/>
      <c r="T35" s="46"/>
      <c r="U35" s="76"/>
      <c r="V35" s="47"/>
      <c r="W35" s="47"/>
      <c r="X35" s="8"/>
      <c r="Y35" s="8"/>
      <c r="Z35" s="8"/>
      <c r="AA35" s="48"/>
      <c r="AB35" s="47"/>
      <c r="AC35" s="49"/>
      <c r="AD35" s="49"/>
      <c r="AE35" s="8"/>
      <c r="AF35" s="8"/>
      <c r="AG35" s="50"/>
      <c r="AH35" s="8"/>
      <c r="AI35" s="43"/>
      <c r="AJ35" s="77"/>
    </row>
    <row r="36" spans="1:36" x14ac:dyDescent="0.25">
      <c r="A36" s="43"/>
      <c r="B36" s="43"/>
      <c r="C36" s="8"/>
      <c r="D36" s="43"/>
      <c r="E36" s="43"/>
      <c r="F36" s="8"/>
      <c r="G36" s="8"/>
      <c r="H36" s="8"/>
      <c r="I36" s="8"/>
      <c r="J36" s="51"/>
      <c r="K36" s="8"/>
      <c r="L36" s="8"/>
      <c r="M36" s="8"/>
      <c r="N36" s="8"/>
      <c r="O36" s="8"/>
      <c r="P36" s="8"/>
      <c r="Q36" s="44"/>
      <c r="R36" s="44"/>
      <c r="S36" s="45"/>
      <c r="T36" s="46"/>
      <c r="U36" s="76"/>
      <c r="V36" s="47"/>
      <c r="W36" s="47"/>
      <c r="X36" s="8"/>
      <c r="Y36" s="8"/>
      <c r="Z36" s="8"/>
      <c r="AA36" s="48"/>
      <c r="AB36" s="47"/>
      <c r="AC36" s="49"/>
      <c r="AD36" s="49"/>
      <c r="AE36" s="8"/>
      <c r="AF36" s="8"/>
      <c r="AG36" s="50"/>
      <c r="AH36" s="8"/>
      <c r="AI36" s="43"/>
      <c r="AJ36" s="77"/>
    </row>
    <row r="37" spans="1:36" x14ac:dyDescent="0.25">
      <c r="A37" s="43"/>
      <c r="B37" s="43"/>
      <c r="C37" s="8"/>
      <c r="D37" s="43"/>
      <c r="E37" s="43"/>
      <c r="F37" s="8"/>
      <c r="G37" s="8"/>
      <c r="H37" s="8"/>
      <c r="I37" s="8"/>
      <c r="J37" s="51"/>
      <c r="K37" s="8"/>
      <c r="L37" s="8"/>
      <c r="M37" s="8"/>
      <c r="N37" s="8"/>
      <c r="O37" s="8"/>
      <c r="P37" s="8"/>
      <c r="Q37" s="44"/>
      <c r="R37" s="44"/>
      <c r="S37" s="45"/>
      <c r="T37" s="46"/>
      <c r="U37" s="76"/>
      <c r="V37" s="47"/>
      <c r="W37" s="47"/>
      <c r="X37" s="8"/>
      <c r="Y37" s="8"/>
      <c r="Z37" s="8"/>
      <c r="AA37" s="48"/>
      <c r="AB37" s="47"/>
      <c r="AC37" s="49"/>
      <c r="AD37" s="49"/>
      <c r="AE37" s="8"/>
      <c r="AF37" s="8"/>
      <c r="AG37" s="50"/>
      <c r="AH37" s="8"/>
      <c r="AI37" s="43"/>
      <c r="AJ37" s="77"/>
    </row>
    <row r="38" spans="1:36" x14ac:dyDescent="0.25">
      <c r="A38" s="43"/>
      <c r="B38" s="43"/>
      <c r="C38" s="8"/>
      <c r="D38" s="43"/>
      <c r="E38" s="43"/>
      <c r="F38" s="8"/>
      <c r="G38" s="8"/>
      <c r="H38" s="8"/>
      <c r="I38" s="8"/>
      <c r="J38" s="51"/>
      <c r="K38" s="8"/>
      <c r="L38" s="8"/>
      <c r="M38" s="8"/>
      <c r="N38" s="8"/>
      <c r="O38" s="8"/>
      <c r="P38" s="8"/>
      <c r="Q38" s="44"/>
      <c r="R38" s="44"/>
      <c r="S38" s="45"/>
      <c r="T38" s="46"/>
      <c r="U38" s="76"/>
      <c r="V38" s="47"/>
      <c r="W38" s="47"/>
      <c r="X38" s="8"/>
      <c r="Y38" s="8"/>
      <c r="Z38" s="8"/>
      <c r="AA38" s="48"/>
      <c r="AB38" s="47"/>
      <c r="AC38" s="49"/>
      <c r="AD38" s="49"/>
      <c r="AE38" s="8"/>
      <c r="AF38" s="8"/>
      <c r="AG38" s="50"/>
      <c r="AH38" s="8"/>
      <c r="AI38" s="43"/>
      <c r="AJ38" s="77"/>
    </row>
    <row r="39" spans="1:36" x14ac:dyDescent="0.25">
      <c r="A39" s="43"/>
      <c r="B39" s="43"/>
      <c r="C39" s="8"/>
      <c r="D39" s="43"/>
      <c r="E39" s="43"/>
      <c r="F39" s="8"/>
      <c r="G39" s="8"/>
      <c r="H39" s="8"/>
      <c r="I39" s="8"/>
      <c r="J39" s="51"/>
      <c r="K39" s="8"/>
      <c r="L39" s="8"/>
      <c r="M39" s="8"/>
      <c r="N39" s="8"/>
      <c r="O39" s="8"/>
      <c r="P39" s="8"/>
      <c r="Q39" s="44"/>
      <c r="R39" s="44"/>
      <c r="S39" s="45"/>
      <c r="T39" s="46"/>
      <c r="U39" s="76"/>
      <c r="V39" s="47"/>
      <c r="W39" s="47"/>
      <c r="X39" s="8"/>
      <c r="Y39" s="8"/>
      <c r="Z39" s="8"/>
      <c r="AA39" s="48"/>
      <c r="AB39" s="47"/>
      <c r="AC39" s="49"/>
      <c r="AD39" s="49"/>
      <c r="AE39" s="8"/>
      <c r="AF39" s="8"/>
      <c r="AG39" s="50"/>
      <c r="AH39" s="8"/>
      <c r="AI39" s="43"/>
      <c r="AJ39" s="77"/>
    </row>
    <row r="40" spans="1:36" x14ac:dyDescent="0.25">
      <c r="A40" s="43"/>
      <c r="B40" s="43"/>
      <c r="C40" s="8"/>
      <c r="D40" s="43"/>
      <c r="E40" s="43"/>
      <c r="F40" s="8"/>
      <c r="G40" s="8"/>
      <c r="H40" s="8"/>
      <c r="I40" s="8"/>
      <c r="J40" s="51"/>
      <c r="K40" s="8"/>
      <c r="L40" s="8"/>
      <c r="M40" s="8"/>
      <c r="N40" s="8"/>
      <c r="O40" s="8"/>
      <c r="P40" s="8"/>
      <c r="Q40" s="44"/>
      <c r="R40" s="44"/>
      <c r="S40" s="45"/>
      <c r="T40" s="46"/>
      <c r="U40" s="76"/>
      <c r="V40" s="47"/>
      <c r="W40" s="47"/>
      <c r="X40" s="8"/>
      <c r="Y40" s="8"/>
      <c r="Z40" s="8"/>
      <c r="AA40" s="48"/>
      <c r="AB40" s="47"/>
      <c r="AC40" s="49"/>
      <c r="AD40" s="49"/>
      <c r="AE40" s="8"/>
      <c r="AF40" s="8"/>
      <c r="AG40" s="50"/>
      <c r="AH40" s="8"/>
      <c r="AI40" s="43"/>
      <c r="AJ40" s="77"/>
    </row>
    <row r="41" spans="1:36" x14ac:dyDescent="0.25">
      <c r="A41" s="43"/>
      <c r="B41" s="43"/>
      <c r="C41" s="8"/>
      <c r="D41" s="43"/>
      <c r="E41" s="43"/>
      <c r="F41" s="8"/>
      <c r="G41" s="8"/>
      <c r="H41" s="8"/>
      <c r="I41" s="8"/>
      <c r="J41" s="51"/>
      <c r="K41" s="8"/>
      <c r="L41" s="8"/>
      <c r="M41" s="8"/>
      <c r="N41" s="8"/>
      <c r="O41" s="8"/>
      <c r="P41" s="8"/>
      <c r="Q41" s="44"/>
      <c r="R41" s="44"/>
      <c r="S41" s="45"/>
      <c r="T41" s="46"/>
      <c r="U41" s="76"/>
      <c r="V41" s="47"/>
      <c r="W41" s="47"/>
      <c r="X41" s="8"/>
      <c r="Y41" s="8"/>
      <c r="Z41" s="8"/>
      <c r="AA41" s="48"/>
      <c r="AB41" s="47"/>
      <c r="AC41" s="49"/>
      <c r="AD41" s="49"/>
      <c r="AE41" s="8"/>
      <c r="AF41" s="8"/>
      <c r="AG41" s="50"/>
      <c r="AH41" s="8"/>
      <c r="AI41" s="43"/>
      <c r="AJ41" s="77"/>
    </row>
    <row r="42" spans="1:36" x14ac:dyDescent="0.25">
      <c r="A42" s="43"/>
      <c r="B42" s="43"/>
      <c r="C42" s="8"/>
      <c r="D42" s="43"/>
      <c r="E42" s="43"/>
      <c r="F42" s="8"/>
      <c r="G42" s="8"/>
      <c r="H42" s="8"/>
      <c r="I42" s="8"/>
      <c r="J42" s="51"/>
      <c r="K42" s="8"/>
      <c r="L42" s="8"/>
      <c r="M42" s="8"/>
      <c r="N42" s="8"/>
      <c r="O42" s="8"/>
      <c r="P42" s="8"/>
      <c r="Q42" s="44"/>
      <c r="R42" s="44"/>
      <c r="S42" s="45"/>
      <c r="T42" s="46"/>
      <c r="U42" s="76"/>
      <c r="V42" s="47"/>
      <c r="W42" s="47"/>
      <c r="X42" s="8"/>
      <c r="Y42" s="8"/>
      <c r="Z42" s="8"/>
      <c r="AA42" s="48"/>
      <c r="AB42" s="47"/>
      <c r="AC42" s="49"/>
      <c r="AD42" s="49"/>
      <c r="AE42" s="8"/>
      <c r="AF42" s="8"/>
      <c r="AG42" s="50"/>
      <c r="AH42" s="8"/>
      <c r="AI42" s="43"/>
      <c r="AJ42" s="77"/>
    </row>
    <row r="43" spans="1:36" x14ac:dyDescent="0.25">
      <c r="A43" s="43"/>
      <c r="B43" s="43"/>
      <c r="C43" s="8"/>
      <c r="D43" s="43"/>
      <c r="E43" s="43"/>
      <c r="F43" s="8"/>
      <c r="G43" s="8"/>
      <c r="H43" s="8"/>
      <c r="I43" s="8"/>
      <c r="J43" s="51"/>
      <c r="K43" s="8"/>
      <c r="L43" s="8"/>
      <c r="M43" s="8"/>
      <c r="N43" s="8"/>
      <c r="O43" s="8"/>
      <c r="P43" s="8"/>
      <c r="Q43" s="44"/>
      <c r="R43" s="44"/>
      <c r="S43" s="45"/>
      <c r="T43" s="46"/>
      <c r="U43" s="76"/>
      <c r="V43" s="47"/>
      <c r="W43" s="47"/>
      <c r="X43" s="8"/>
      <c r="Y43" s="8"/>
      <c r="Z43" s="8"/>
      <c r="AA43" s="48"/>
      <c r="AB43" s="47"/>
      <c r="AC43" s="49"/>
      <c r="AD43" s="49"/>
      <c r="AE43" s="8"/>
      <c r="AF43" s="8"/>
      <c r="AG43" s="50"/>
      <c r="AH43" s="8"/>
      <c r="AI43" s="43"/>
      <c r="AJ43" s="77"/>
    </row>
    <row r="44" spans="1:36" x14ac:dyDescent="0.25">
      <c r="A44" s="43"/>
      <c r="B44" s="43"/>
      <c r="C44" s="8"/>
      <c r="D44" s="43"/>
      <c r="E44" s="43"/>
      <c r="F44" s="8"/>
      <c r="G44" s="8"/>
      <c r="H44" s="8"/>
      <c r="I44" s="8"/>
      <c r="J44" s="51"/>
      <c r="K44" s="8"/>
      <c r="L44" s="8"/>
      <c r="M44" s="8"/>
      <c r="N44" s="8"/>
      <c r="O44" s="8"/>
      <c r="P44" s="8"/>
      <c r="Q44" s="44"/>
      <c r="R44" s="44"/>
      <c r="S44" s="45"/>
      <c r="T44" s="46"/>
      <c r="U44" s="76"/>
      <c r="V44" s="47"/>
      <c r="W44" s="47"/>
      <c r="X44" s="8"/>
      <c r="Y44" s="8"/>
      <c r="Z44" s="8"/>
      <c r="AA44" s="48"/>
      <c r="AB44" s="47"/>
      <c r="AC44" s="49"/>
      <c r="AD44" s="49"/>
      <c r="AE44" s="8"/>
      <c r="AF44" s="8"/>
      <c r="AG44" s="50"/>
      <c r="AH44" s="8"/>
      <c r="AI44" s="43"/>
      <c r="AJ44" s="77"/>
    </row>
    <row r="45" spans="1:36" x14ac:dyDescent="0.25">
      <c r="A45" s="43"/>
      <c r="B45" s="43"/>
      <c r="C45" s="8"/>
      <c r="D45" s="43"/>
      <c r="E45" s="43"/>
      <c r="F45" s="8"/>
      <c r="G45" s="8"/>
      <c r="H45" s="8"/>
      <c r="I45" s="8"/>
      <c r="J45" s="51"/>
      <c r="K45" s="8"/>
      <c r="L45" s="8"/>
      <c r="M45" s="8"/>
      <c r="N45" s="8"/>
      <c r="O45" s="8"/>
      <c r="P45" s="8"/>
      <c r="Q45" s="44"/>
      <c r="R45" s="44"/>
      <c r="S45" s="45"/>
      <c r="T45" s="46"/>
      <c r="U45" s="76"/>
      <c r="V45" s="47"/>
      <c r="W45" s="47"/>
      <c r="X45" s="8"/>
      <c r="Y45" s="8"/>
      <c r="Z45" s="8"/>
      <c r="AA45" s="48"/>
      <c r="AB45" s="47"/>
      <c r="AC45" s="49"/>
      <c r="AD45" s="49"/>
      <c r="AE45" s="8"/>
      <c r="AF45" s="8"/>
      <c r="AG45" s="50"/>
      <c r="AH45" s="8"/>
      <c r="AI45" s="43"/>
      <c r="AJ45" s="77"/>
    </row>
  </sheetData>
  <pageMargins left="0.25" right="0.25" top="0.75" bottom="0.75" header="0.3" footer="0.3"/>
  <pageSetup paperSize="9" scale="44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'COSTI DI DOCENZE'!$B$2:$B$7</xm:f>
          </x14:formula1>
          <xm:sqref>O1 O24:O45</xm:sqref>
        </x14:dataValidation>
        <x14:dataValidation type="list" allowBlank="1" showInputMessage="1" showErrorMessage="1">
          <x14:formula1>
            <xm:f>'COSTI DI DOCENZE'!$A$2:$A$7</xm:f>
          </x14:formula1>
          <xm:sqref>P24:P38</xm:sqref>
        </x14:dataValidation>
        <x14:dataValidation type="list" allowBlank="1" showInputMessage="1" showErrorMessage="1">
          <x14:formula1>
            <xm:f>'[ASSETTO_CP__prodotti sostenibili_2020-21.xlsx]COSTI DI DOCENZE'!#REF!</xm:f>
          </x14:formula1>
          <xm:sqref>P2:P23</xm:sqref>
        </x14:dataValidation>
        <x14:dataValidation type="list" allowBlank="1" showInputMessage="1" showErrorMessage="1">
          <x14:formula1>
            <xm:f>'[ASSETTO_CP__prodotti sostenibili_2020-21.xlsx]COSTI DI DOCENZE'!#REF!</xm:f>
          </x14:formula1>
          <xm:sqref>O2:O23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C21" sqref="C21"/>
    </sheetView>
  </sheetViews>
  <sheetFormatPr defaultRowHeight="15" x14ac:dyDescent="0.25"/>
  <cols>
    <col min="1" max="1" width="25.5703125" customWidth="1"/>
    <col min="2" max="2" width="26.140625" customWidth="1"/>
    <col min="3" max="3" width="31.85546875" customWidth="1"/>
    <col min="4" max="4" width="21" customWidth="1"/>
    <col min="5" max="5" width="17.5703125" customWidth="1"/>
    <col min="6" max="6" width="17.85546875" customWidth="1"/>
  </cols>
  <sheetData>
    <row r="1" spans="1:8" ht="26.25" x14ac:dyDescent="0.25">
      <c r="A1" s="52" t="s">
        <v>107</v>
      </c>
      <c r="B1" s="53" t="s">
        <v>108</v>
      </c>
      <c r="C1" s="53" t="s">
        <v>186</v>
      </c>
      <c r="D1" s="82" t="s">
        <v>109</v>
      </c>
      <c r="E1" s="54" t="s">
        <v>187</v>
      </c>
      <c r="F1" s="54" t="s">
        <v>188</v>
      </c>
    </row>
    <row r="2" spans="1:8" x14ac:dyDescent="0.25">
      <c r="A2" s="55" t="s">
        <v>110</v>
      </c>
      <c r="B2" s="56"/>
      <c r="C2" s="56">
        <v>73</v>
      </c>
      <c r="D2" s="83">
        <v>0.33700000000000002</v>
      </c>
      <c r="E2" s="57"/>
      <c r="F2" s="57">
        <f t="shared" ref="F2:F7" si="0">C2*D2+C2</f>
        <v>97.600999999999999</v>
      </c>
    </row>
    <row r="3" spans="1:8" x14ac:dyDescent="0.25">
      <c r="A3" s="55" t="s">
        <v>111</v>
      </c>
      <c r="B3" s="56"/>
      <c r="C3" s="56">
        <v>73</v>
      </c>
      <c r="D3" s="83">
        <v>0.32700000000000001</v>
      </c>
      <c r="E3" s="57"/>
      <c r="F3" s="57">
        <f t="shared" si="0"/>
        <v>96.871000000000009</v>
      </c>
    </row>
    <row r="4" spans="1:8" x14ac:dyDescent="0.25">
      <c r="A4" s="58" t="s">
        <v>112</v>
      </c>
      <c r="B4" s="59">
        <v>65</v>
      </c>
      <c r="C4" s="125">
        <v>80</v>
      </c>
      <c r="D4" s="83">
        <v>0.31319999999999998</v>
      </c>
      <c r="E4" s="57">
        <f>+B4+(B4*D4)</f>
        <v>85.358000000000004</v>
      </c>
      <c r="F4" s="57">
        <f t="shared" si="0"/>
        <v>105.056</v>
      </c>
    </row>
    <row r="5" spans="1:8" x14ac:dyDescent="0.25">
      <c r="A5" s="58" t="s">
        <v>113</v>
      </c>
      <c r="B5" s="59">
        <v>120</v>
      </c>
      <c r="C5" s="125">
        <v>180</v>
      </c>
      <c r="D5" s="83">
        <v>0.31319999999999998</v>
      </c>
      <c r="E5" s="57">
        <f>+B5+(B5*D5)</f>
        <v>157.584</v>
      </c>
      <c r="F5" s="57">
        <f t="shared" si="0"/>
        <v>236.376</v>
      </c>
      <c r="H5" s="80"/>
    </row>
    <row r="6" spans="1:8" x14ac:dyDescent="0.25">
      <c r="A6" s="55" t="s">
        <v>114</v>
      </c>
      <c r="B6" s="56"/>
      <c r="C6" s="56">
        <v>31</v>
      </c>
      <c r="D6" s="83">
        <v>0.31319999999999998</v>
      </c>
      <c r="E6" s="57"/>
      <c r="F6" s="57">
        <f t="shared" si="0"/>
        <v>40.709199999999996</v>
      </c>
    </row>
    <row r="7" spans="1:8" x14ac:dyDescent="0.25">
      <c r="A7" s="55" t="s">
        <v>115</v>
      </c>
      <c r="B7" s="56"/>
      <c r="C7" s="56">
        <v>500</v>
      </c>
      <c r="D7" s="83">
        <v>0.31319999999999998</v>
      </c>
      <c r="E7" s="57"/>
      <c r="F7" s="57">
        <f t="shared" si="0"/>
        <v>656.6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CE</vt:lpstr>
      <vt:lpstr>ASSETTO</vt:lpstr>
      <vt:lpstr>COSTI DI DOCENZE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Trucillo</dc:creator>
  <cp:lastModifiedBy>Fabrizio Torazza</cp:lastModifiedBy>
  <cp:lastPrinted>2017-02-06T08:19:04Z</cp:lastPrinted>
  <dcterms:created xsi:type="dcterms:W3CDTF">2014-01-29T11:25:22Z</dcterms:created>
  <dcterms:modified xsi:type="dcterms:W3CDTF">2024-04-09T14:45:19Z</dcterms:modified>
</cp:coreProperties>
</file>